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fs.eu.net.intra\root\bo\users\b75495\workarea\"/>
    </mc:Choice>
  </mc:AlternateContent>
  <bookViews>
    <workbookView xWindow="0" yWindow="0" windowWidth="16380" windowHeight="8190" tabRatio="500" activeTab="2"/>
  </bookViews>
  <sheets>
    <sheet name="ask" sheetId="1" r:id="rId1"/>
    <sheet name="DAYTRADE" sheetId="2" r:id="rId2"/>
    <sheet name="SCALP" sheetId="8" r:id="rId3"/>
    <sheet name="Feuille7" sheetId="7" r:id="rId4"/>
    <sheet name="intr" sheetId="3" r:id="rId5"/>
    <sheet name="positon" sheetId="4" r:id="rId6"/>
    <sheet name="TRADE" sheetId="5" r:id="rId7"/>
    <sheet name="DAX_CHECK" sheetId="6" r:id="rId8"/>
  </sheets>
  <definedNames>
    <definedName name="_xlnm._FilterDatabase" localSheetId="7" hidden="1">DAX_CHECK!$A$1:$C$149</definedName>
    <definedName name="_xlnm._FilterDatabase" localSheetId="6">TRADE!$C$1:$C$387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2" i="2" l="1"/>
  <c r="A5" i="2" l="1"/>
  <c r="A6" i="2"/>
  <c r="A7" i="2"/>
  <c r="A9" i="2" l="1"/>
  <c r="A8" i="2" s="1"/>
  <c r="A23" i="2" l="1"/>
  <c r="A22" i="2" s="1"/>
  <c r="A21" i="2" s="1"/>
  <c r="A20" i="2" s="1"/>
  <c r="A19" i="2" s="1"/>
  <c r="A18" i="2" s="1"/>
  <c r="A17" i="2" s="1"/>
  <c r="A16" i="2" s="1"/>
  <c r="A15" i="2" s="1"/>
  <c r="A14" i="2" s="1"/>
  <c r="A11" i="2" s="1"/>
  <c r="I312" i="5"/>
  <c r="I302" i="5"/>
  <c r="I300" i="5"/>
  <c r="I298" i="5"/>
  <c r="I296" i="5"/>
  <c r="I294" i="5"/>
  <c r="I292" i="5"/>
  <c r="I290" i="5"/>
  <c r="I288" i="5"/>
  <c r="I286" i="5"/>
  <c r="I284" i="5"/>
  <c r="I282" i="5"/>
  <c r="I280" i="5"/>
  <c r="I278" i="5"/>
  <c r="I276" i="5"/>
  <c r="I274" i="5"/>
  <c r="I272" i="5"/>
  <c r="I270" i="5"/>
  <c r="J8" i="5"/>
  <c r="J7" i="5"/>
  <c r="J6" i="5"/>
  <c r="J5" i="5"/>
  <c r="J8" i="3"/>
  <c r="A8" i="3"/>
  <c r="A36" i="2"/>
  <c r="A35" i="2"/>
  <c r="A34" i="2"/>
  <c r="A33" i="2" s="1"/>
  <c r="B30" i="2"/>
  <c r="B29" i="2" s="1"/>
  <c r="B28" i="2" s="1"/>
  <c r="B27" i="2" s="1"/>
  <c r="A30" i="2"/>
  <c r="A29" i="2"/>
  <c r="A28" i="2" s="1"/>
  <c r="A27" i="2" s="1"/>
  <c r="A30" i="1"/>
  <c r="A29" i="1"/>
  <c r="A28" i="1"/>
  <c r="A27" i="1"/>
  <c r="A26" i="1" s="1"/>
  <c r="A25" i="1" s="1"/>
  <c r="A24" i="1" s="1"/>
  <c r="A23" i="1" s="1"/>
  <c r="A22" i="1" s="1"/>
  <c r="A21" i="1" s="1"/>
  <c r="A20" i="1" s="1"/>
  <c r="A19" i="1" s="1"/>
  <c r="A18" i="1" s="1"/>
  <c r="A17" i="1" s="1"/>
  <c r="A16" i="1" s="1"/>
  <c r="A14" i="1" s="1"/>
  <c r="A13" i="1" s="1"/>
  <c r="A12" i="1" s="1"/>
  <c r="A11" i="1" s="1"/>
  <c r="A10" i="1" s="1"/>
  <c r="A9" i="1" s="1"/>
  <c r="A8" i="1" s="1"/>
  <c r="A7" i="1" s="1"/>
  <c r="A6" i="1" s="1"/>
  <c r="A5" i="1" s="1"/>
  <c r="A4" i="1" s="1"/>
  <c r="A3" i="1" s="1"/>
  <c r="A2" i="1" s="1"/>
</calcChain>
</file>

<file path=xl/sharedStrings.xml><?xml version="1.0" encoding="utf-8"?>
<sst xmlns="http://schemas.openxmlformats.org/spreadsheetml/2006/main" count="1925" uniqueCount="766">
  <si>
    <t xml:space="preserve">commentaire </t>
  </si>
  <si>
    <t>reversal</t>
  </si>
  <si>
    <t>EUR/USD</t>
  </si>
  <si>
    <t>CAC40</t>
  </si>
  <si>
    <t>USD/CHF</t>
  </si>
  <si>
    <t>USD/JPY</t>
  </si>
  <si>
    <t>USD/CAD</t>
  </si>
  <si>
    <t>GBP/USD</t>
  </si>
  <si>
    <t>USD/CNY</t>
  </si>
  <si>
    <t>DOW</t>
  </si>
  <si>
    <t>DAX</t>
  </si>
  <si>
    <t>NIKKEI</t>
  </si>
  <si>
    <t>FTSE</t>
  </si>
  <si>
    <t>NASDAQ</t>
  </si>
  <si>
    <t>prospect for a rally : eurusd eurchf nasdaq
sensible potential of a decline : usdcad</t>
  </si>
  <si>
    <t>likelihood/potential of a decline : EURSUSD FRA USDCAD  NAS
potential of a rally :DAX</t>
  </si>
  <si>
    <t xml:space="preserve">FRA elect four Bullish Reversals 
USDCAD Bearish Reversal  high  March 25th </t>
  </si>
  <si>
    <t>11184 week dcl
res 11329 
range of 11448 to 11177</t>
  </si>
  <si>
    <t>res 557465 sup 540277 
537618 week dcl</t>
  </si>
  <si>
    <t>134680 to 131300
132960 week dcl</t>
  </si>
  <si>
    <t xml:space="preserve">res 1239682 
1203115 to 1184660. </t>
  </si>
  <si>
    <t>res 772561 sup 753733 
742244  week dcl</t>
  </si>
  <si>
    <t>DAX close above 1182329 on a monthly basis to imply a further advance
FRA  close above 544310 on a monthly basis to imply a further advance</t>
  </si>
  <si>
    <t>eurusd sell month dcl
cac buy month clb</t>
  </si>
  <si>
    <t xml:space="preserve">DAX we have elected 1 long-term Bullish Reversal suggesting that the market should now rally </t>
  </si>
  <si>
    <t>eurusd plus bas
cac plus bas, possibility of a decline 25th, Panic Cycle Target ,opposite April 1st
usdjpy sell break 110790
DAX break of 1140521 on a closing basis would warn of a technical near-term change in trend, likelihood rally 25th, opposite trend April 1st 
FTSE prospect  rally  25th, opposite trend  April 1st</t>
  </si>
  <si>
    <t xml:space="preserve">DAX We have elected 3 Bearish Reversals from the cyclical high established on 03/19. </t>
  </si>
  <si>
    <t>11301 month dcl</t>
  </si>
  <si>
    <t>526413 week dcl
523016 week dcl near
524850 month clb</t>
  </si>
  <si>
    <t>1135649 week dcl</t>
  </si>
  <si>
    <t>719280 week dcl
735411/726160  month clb</t>
  </si>
  <si>
    <t xml:space="preserve">EURUSD SELL WEEK DCL
CAC SELL BULLISH REVERSAL
NIKKEI Bullish Reversal </t>
  </si>
  <si>
    <t xml:space="preserve">DOW : We have elected two Weekly Bullish Reversals. However, we have also 
elected a Long-Term Bearish Reversal in a Superposition Event warning that this may prove to be a high. </t>
  </si>
  <si>
    <t>519729 week dcl</t>
  </si>
  <si>
    <t>101750  week clb</t>
  </si>
  <si>
    <t>136650 month clb</t>
  </si>
  <si>
    <t>USDCHF MONTH CASSE RANGE VERS LE BAS SHORT MONTHLY
GBPUSD MONTH CASSE RANGE VERS HAUT LONG MONTHLY</t>
  </si>
  <si>
    <t>11276 week dcl
11290 month dcl
11488 to 11234 range</t>
  </si>
  <si>
    <t>112975 week up
110360  week dcl
112080 month clb</t>
  </si>
  <si>
    <t>131130 week dcl
133400 week clb
131190 month dcl near
130050 month dcl
133400 to 130690 range</t>
  </si>
  <si>
    <t xml:space="preserve">
12892  week dcl
13350 month clb
12785 month dcl
12441  month dcl near
13350 to 13050 range</t>
  </si>
  <si>
    <t>1124452 week dcl
1194796 week clb
1189390 month clb
1168996 month clb
1167686 to 1141608 range</t>
  </si>
  <si>
    <t>2208367 up mom
2118997 week dcl near
1914461 month dcl</t>
  </si>
  <si>
    <t>CAC, DOW , DAX uptrend en fonction du close lundi</t>
  </si>
  <si>
    <t>DOW : Bearish Reversal from the high formed on the week of February 25th which provided the decline into the week of March 4th</t>
  </si>
  <si>
    <t>11234 week dcl
11270 month dcl</t>
  </si>
  <si>
    <t>498630  week dcl</t>
  </si>
  <si>
    <t>99890  week dcl</t>
  </si>
  <si>
    <t>109690 week dcl</t>
  </si>
  <si>
    <t>same</t>
  </si>
  <si>
    <t>13217week clb
12773 week dcl</t>
  </si>
  <si>
    <t>2510962 month up
2627782  month up tech</t>
  </si>
  <si>
    <t>1894858 DOWN SUP
1914461 MONTH DCL</t>
  </si>
  <si>
    <t xml:space="preserve">11342 week rly
11290 month dcl
</t>
  </si>
  <si>
    <t>501628 month up
551994 month clb</t>
  </si>
  <si>
    <t>101280  month clb
97880 month dcl</t>
  </si>
  <si>
    <t>109430 week dcl</t>
  </si>
  <si>
    <t>1143764 brk up
1137174 week clb
1237329 month up</t>
  </si>
  <si>
    <t>usdchf week buy
usdcad week buy
dax week sell</t>
  </si>
  <si>
    <t>11290 month decl
11270 month decl</t>
  </si>
  <si>
    <t>501447 week rly
487862 week dcl near
455599 month decl</t>
  </si>
  <si>
    <t>100430 week rly
97910 month dcl</t>
  </si>
  <si>
    <t>110390 week rly
114210 month clb
108500 week dcl
108710 month dcl</t>
  </si>
  <si>
    <t>130514 month dcl
130050 monthj dcl</t>
  </si>
  <si>
    <t>12859 week rly
13217 to 12441
12478  month dl</t>
  </si>
  <si>
    <t>2505311 week rly
2627782 month clb
2432394 week dcl
2171253 month dcl
2160033  month cdl</t>
  </si>
  <si>
    <t>1101459 week rly
1189390  month clb
1040258 month dcl</t>
  </si>
  <si>
    <t>11436 week clb
11290  week dcl near
11270 month dcl
11570 to 11290 range</t>
  </si>
  <si>
    <t>500019 week clb
551994 month clb
482014  week dcl near
455599 month dcl</t>
  </si>
  <si>
    <t>99790 week clb
99220 week dcl
97910  month dcl near
99950 to 97160 range</t>
  </si>
  <si>
    <t>109920 week clb
109150 week dcl
108710 month dcl</t>
  </si>
  <si>
    <t>131170 week clb
136650  rev up
130050 month dcl</t>
  </si>
  <si>
    <t>13303 brk up
13040 week clb
12441 month decl
13217 to 12441 range</t>
  </si>
  <si>
    <t>68830 to 66900</t>
  </si>
  <si>
    <t>2588927  brk up
2523937 week rly
2510962 month up pot
2627782  month tck rev
2424431 week dcl
2160033 month dcl
2068520 brk dwn</t>
  </si>
  <si>
    <t>1139103  brk up
1117658 week rly
1100721 week dcl
1027920 month dcl
1132162 to 1038697</t>
  </si>
  <si>
    <t>11628 month clm
12555 month reversal
11217 month decl</t>
  </si>
  <si>
    <t>624621 break high
511513 to 455599 range
449014 month decl</t>
  </si>
  <si>
    <t>101280 month clm
97910 month decl</t>
  </si>
  <si>
    <t>137718 climb
131037 support
130514  month decl
136650 to 131600 range</t>
  </si>
  <si>
    <t>13258 month clb 
12724 month decl</t>
  </si>
  <si>
    <t>69760 month clb
68680 month decl near
68310 month decl</t>
  </si>
  <si>
    <t>2695181 reverse up
2407756  resistance
2160033 month decl
2598021 to 2171253 range</t>
  </si>
  <si>
    <t>11217 month decl</t>
  </si>
  <si>
    <t>449014 month decl
511513 to 455599 range</t>
  </si>
  <si>
    <t>97880 month decl</t>
  </si>
  <si>
    <t xml:space="preserve">11138 month decl
</t>
  </si>
  <si>
    <t>137718 month clb
130050 month decl
136650 to 131600 range</t>
  </si>
  <si>
    <t>13258 month clb
12724  month decl</t>
  </si>
  <si>
    <t>68310 month decl</t>
  </si>
  <si>
    <t>2598021 to 2171253 range</t>
  </si>
  <si>
    <t>11459 weekly climb
11217 monthly decline</t>
  </si>
  <si>
    <t>471380 sess op
467874 shift trend</t>
  </si>
  <si>
    <t>97880 monthly decline</t>
  </si>
  <si>
    <t>109215 panic sell of
108710 monthly decline
109590 year correction</t>
  </si>
  <si>
    <t>133730 weekly decline
130514  monthly decline</t>
  </si>
  <si>
    <t>12571 weekly closing
12724  montly closing</t>
  </si>
  <si>
    <t>66167 monthly decline</t>
  </si>
  <si>
    <t>2160033 monthly decline</t>
  </si>
  <si>
    <t>11270 weekly decline
11312 monthly decline</t>
  </si>
  <si>
    <t xml:space="preserve">489680 monthly decline  </t>
  </si>
  <si>
    <t>98630 weekly decline
97910 monthly decline</t>
  </si>
  <si>
    <t>111408 weekly support
111380 month decl near
108710 monthly decline</t>
  </si>
  <si>
    <t>136010 weekly climb
132930 weekly decline
127861 monthly decline</t>
  </si>
  <si>
    <t>12478 weekly decline
12699 monthly decline</t>
  </si>
  <si>
    <t>68620 weekly decline
68650 monthly decl near
66167 monthly decline</t>
  </si>
  <si>
    <t>2179220 weekly rally
2412223 monthly decline</t>
  </si>
  <si>
    <t>11312 monthly decline
range 11500 to 11217</t>
  </si>
  <si>
    <t>484760 climb
489680 month decl near
489430 monthly decline</t>
  </si>
  <si>
    <t>98900 weekly decline
99090 month decl near
97880 monthly decline</t>
  </si>
  <si>
    <t>111380 month decl near
110380  monthly decline</t>
  </si>
  <si>
    <t>133600 monthly climb
131600 weekly decline
127861 monthly decline</t>
  </si>
  <si>
    <t>12699 month decl near
12724 monthly decline</t>
  </si>
  <si>
    <t>68650 month decl near
66167 monthly decline</t>
  </si>
  <si>
    <t>2359298 weekly rally
2426874 monthly decline</t>
  </si>
  <si>
    <t>11267 weekly decline
11312 monthly decline</t>
  </si>
  <si>
    <t>489430 monthly decline</t>
  </si>
  <si>
    <t>99090 monthly decline
97880 monthly decline</t>
  </si>
  <si>
    <t>111380 monthly decline</t>
  </si>
  <si>
    <t>131870 weekly decline
127861 monthly decline
135182 monthly climb</t>
  </si>
  <si>
    <t>2426874  monthly decline</t>
  </si>
  <si>
    <t>11344 weekly climb
11312  monthly decline
11500 to 11217 range</t>
  </si>
  <si>
    <t>489430 weekly decline
499506 monthly decline
516811 to 489430 range</t>
  </si>
  <si>
    <t>101280 to 99090 range
99090 weekly decline</t>
  </si>
  <si>
    <t xml:space="preserve">
112310  weekly decline
111380 monthly decline
114210 to 112310 range</t>
  </si>
  <si>
    <t>131600 weekly decline
131420  monthly decline
133600 to 130514 range</t>
  </si>
  <si>
    <t>12699 monthly decline</t>
  </si>
  <si>
    <t>2426874 weekly decline
2412223 monthly decline
range of 2627782 to 2426874</t>
  </si>
  <si>
    <t xml:space="preserve">11217 weekly decline
11301 monthly decline </t>
  </si>
  <si>
    <t>100950  monthly climb
98570 monthly decline</t>
  </si>
  <si>
    <t>112640 weekly decline
110380 monthly decline</t>
  </si>
  <si>
    <t>131718 monthly climb
131270 weekly decline
128056 monthly decline</t>
  </si>
  <si>
    <t xml:space="preserve">12699 monthly decline
</t>
  </si>
  <si>
    <t>69280 weekly decline
68060 monthly decline</t>
  </si>
  <si>
    <t>99542 weekly decline
95420 monthly decline</t>
  </si>
  <si>
    <t>110380 monthly decline</t>
  </si>
  <si>
    <t>130599 weekly decline
128056 monthly decline
128883 monthly decline</t>
  </si>
  <si>
    <t>range of 13258 to 12699</t>
  </si>
  <si>
    <t>68890 weekly decline
68060 monthly decline</t>
  </si>
  <si>
    <t>2687420 monthly climb
2426874 weekly decline
2412223  monthly decline
2627782 to 2426874 range</t>
  </si>
  <si>
    <t>Daily full bearish 
downward  weekly</t>
  </si>
  <si>
    <t xml:space="preserve">492994 weekly  decline 
499506  monthly  decline </t>
  </si>
  <si>
    <t>100950 monthly climb</t>
  </si>
  <si>
    <t>111782 weekly decline
110380 monthly decline
114550 to 111380 monthly</t>
  </si>
  <si>
    <t>Daily full bullish 
uptrend weekly
130514 weekly decline
128883 monthly decline</t>
  </si>
  <si>
    <t>Daily  full bearish 
downward  weekly 
12699 weekly decline</t>
  </si>
  <si>
    <t>Daily  full bullish 
uptrend weekly
68680 weekly decline
68060  monthly decline</t>
  </si>
  <si>
    <t>11302 weekly decline
11312 monthly decline</t>
  </si>
  <si>
    <t>election le dimanche stress general
dollar a commencé fort semaine du 22 pour finir neutre ou en baisse le vendredi</t>
  </si>
  <si>
    <t>Daily full bullish
weekly models,  a rising trend</t>
  </si>
  <si>
    <t>Daily  full bullish 
weekly models, a rising trend</t>
  </si>
  <si>
    <t xml:space="preserve">Daily  full bearish
downward all indicators weekly
 </t>
  </si>
  <si>
    <t>beaucoup de mauvaise nouvelle brexit, budget Italie, dollar uptrend sur toute les autres monnaies</t>
  </si>
  <si>
    <t>daily full bearis
weekly bearish
moindre différence stop limite</t>
  </si>
  <si>
    <t>Forex : les changements sont du à la confiance ou la soloditté que les investisseurs attribuent à un gouvenrment
Bourse : evolution du à la confiance en une economie ou une entreprise</t>
  </si>
  <si>
    <t>and only a break of 11432 
on a closing basis would warn of a technical near-term change in trend. Howeve</t>
  </si>
  <si>
    <t xml:space="preserve">elected a Bullish Reversal </t>
  </si>
  <si>
    <t>+100 pips</t>
  </si>
  <si>
    <t>elect 2 Bearish Reversals 
from the high</t>
  </si>
  <si>
    <t>DATE</t>
  </si>
  <si>
    <t>indice</t>
  </si>
  <si>
    <t>analyse</t>
  </si>
  <si>
    <t>SOCRATES
TREND/GWM/CLOSE</t>
  </si>
  <si>
    <t>HIGH/LOW</t>
  </si>
  <si>
    <t>RSI/SSD m15,H1,H4</t>
  </si>
  <si>
    <t>ICHI-15-4/BOUGIE/FIGURE</t>
  </si>
  <si>
    <t>ECO FONDAMENTALE</t>
  </si>
  <si>
    <t>pourquoi</t>
  </si>
  <si>
    <t>usdcad sw</t>
  </si>
  <si>
    <t>si H4 J1 au dessus pivot achat</t>
  </si>
  <si>
    <t>eurusd sw</t>
  </si>
  <si>
    <t>si H4 casse kijun achat</t>
  </si>
  <si>
    <t>consensus haussier si on casse pJ1 + r2W1 : achat
Si on casse le bas du range 12600 : vente</t>
  </si>
  <si>
    <t xml:space="preserve">H </t>
  </si>
  <si>
    <t>UP/UP</t>
  </si>
  <si>
    <t>doji m15, en formation H1</t>
  </si>
  <si>
    <t xml:space="preserve">Consensus haussier si on casse kijun m15 + r2W1 : achat
Si on casse pJ1 + kijun H1 : vente </t>
  </si>
  <si>
    <t>pullback après sortie de range</t>
  </si>
  <si>
    <t>Consensus haussier si on casse r1W1 : achat
Si on casse pJ1 et kijun H1 : vente</t>
  </si>
  <si>
    <t>m15 rebond pJ1, H1 casse kijun r1W1, rsi up : achat objectif 12600
M15 casse pJ1, kijun : vente objectif 12450</t>
  </si>
  <si>
    <t>dax intr</t>
  </si>
  <si>
    <t>gap haussier, cassage range, ideal pullback 12430  ou rebond sur
R1J,kijun m15  : achat</t>
  </si>
  <si>
    <t>dax swing</t>
  </si>
  <si>
    <t>J1 : on peut voir un range entre 12450 (2 test/03/05-28/06),
11610 (1 test 03/06)
Sinon impulse leg 03/06 au 20/06 correction et nouvelle impulse
Bougies 3 soldats
H4 : range 12430 (20/06-28/06)-12160(25/06)
Consensus haussier : achat</t>
  </si>
  <si>
    <t xml:space="preserve">rebond pivot m15 8h rebond kijun h1 rsi,ssd, ichimoku up : achat
Cloture sous pivot J1,W1 vente </t>
  </si>
  <si>
    <t>rebond sur pivot à confimer avec un rebond sur kijun m15 : Achat
Rejet r1J : vente</t>
  </si>
  <si>
    <t>consensus baisse h1 h4, signal ideal rejet pivot quotidien : vente</t>
  </si>
  <si>
    <t>indecision entre rejet/rebond pivot m15
Si on repasse au dessus du pivot et du plus haut achat
Si on casse kijun m15 vente</t>
  </si>
  <si>
    <t>dax</t>
  </si>
  <si>
    <t>D1 RETRACEMENT POSSIBLE REJET R3W
H4 RANGE BREAKOUT BAS CAR SSDJ1 DOWN</t>
  </si>
  <si>
    <t>D1 EPAULE TETE EPAULE OU POSSIBLE DOUBLE TOP
H4 RANGE POSSIBILITE BREAKOUT</t>
  </si>
  <si>
    <t>D1 ON A CASSE UN CANAL BAISSIER DONC ON PEUT CONTINUER
H4 ON A UNE DIVERGENCE</t>
  </si>
  <si>
    <t>posible epaule tete epaule inversé en formation</t>
  </si>
  <si>
    <t>possible retracement jusqu’à 11950, puis baisse ensuite
SSD J1 min</t>
  </si>
  <si>
    <t>EURUSD</t>
  </si>
  <si>
    <t>low</t>
  </si>
  <si>
    <t>H4D1 chinkou abov kijun haut</t>
  </si>
  <si>
    <t>FRA40</t>
  </si>
  <si>
    <t>high</t>
  </si>
  <si>
    <t>H1 à D1 : surach/ 
D1 : inv</t>
  </si>
  <si>
    <t>RAS/H4 DOJI/</t>
  </si>
  <si>
    <t>H1 à D1 : surach/ 
H1 à D1 : inv</t>
  </si>
  <si>
    <t>RAS/H4 marteau inv/</t>
  </si>
  <si>
    <t>na</t>
  </si>
  <si>
    <t>H4:D1  haut/
H4 remonte</t>
  </si>
  <si>
    <t>D1 prix attaque nuage, kijun 
attaque tenkan</t>
  </si>
  <si>
    <t>acheter si H4 kijun sort nuage</t>
  </si>
  <si>
    <t>H4:D1 surach/
H4:D1 surach/</t>
  </si>
  <si>
    <t>bougie baissière</t>
  </si>
  <si>
    <t>NA</t>
  </si>
  <si>
    <t xml:space="preserve">H4:D1 surach/
H4 surach,D1 rebond </t>
  </si>
  <si>
    <t>W1 attaque nuage</t>
  </si>
  <si>
    <t>vendre sous pivot</t>
  </si>
  <si>
    <t>NAS</t>
  </si>
  <si>
    <t>H1 à D1 : surach/
H4-D1 : surac h</t>
  </si>
  <si>
    <t>prix au dessus de tenkan kijun</t>
  </si>
  <si>
    <t>H1 à D1 : surach/
D1 surach</t>
  </si>
  <si>
    <t>uptrend weekly</t>
  </si>
  <si>
    <t>HIGH</t>
  </si>
  <si>
    <t xml:space="preserve">H4-D1:survent/
H1-H4normal
D1 surach
</t>
  </si>
  <si>
    <t>mauvais chiffre eco ALL</t>
  </si>
  <si>
    <t>USDCAD</t>
  </si>
  <si>
    <t xml:space="preserve">15 à H4 bas
D1 baisse/
15 à H4 bas
D1 baisse
</t>
  </si>
  <si>
    <t>H4 chinkou egal  kijun</t>
  </si>
  <si>
    <t>ACHAT/VENTE : attendre H4 chinkou kinjou</t>
  </si>
  <si>
    <t>LOW</t>
  </si>
  <si>
    <t xml:space="preserve">H4-survent
D1-faible/
H1:D1-survent
</t>
  </si>
  <si>
    <t xml:space="preserve">achat : pendu, attendre H4 prix dessus tenken, 15 prix dessus senkA, 1,1268
</t>
  </si>
  <si>
    <t xml:space="preserve">ACHAT: attendre voir casse H4 senkou ? </t>
  </si>
  <si>
    <t>15 à H4 haut
D1 monte /
15 à H4 surach
D1 monte</t>
  </si>
  <si>
    <t>ACHAT : tendre voir casse H4 senkou ? 
W1 SSD surach</t>
  </si>
  <si>
    <t>cac40</t>
  </si>
  <si>
    <t>15 à D1 haut/
15 à H4 surach</t>
  </si>
  <si>
    <t>H4 chinkou croise kijun haut</t>
  </si>
  <si>
    <t>achat : petit baisse puis hausse
attention W1 SSD surach</t>
  </si>
  <si>
    <t>Analyse</t>
  </si>
  <si>
    <t>Close above PBR/
Under CMI</t>
  </si>
  <si>
    <t>PIVOT</t>
  </si>
  <si>
    <t>RSI/SSD</t>
  </si>
  <si>
    <t>ICHI-15/BOUGIE/FIGURE</t>
  </si>
  <si>
    <t>pattern</t>
  </si>
  <si>
    <t>pourquoi-signal</t>
  </si>
  <si>
    <t>doji+maru 7h30 m15 cass kijun H1, hausse possible attendre retour sur kijun m15 et cassure
Pivot pour se positionner à l’achat</t>
  </si>
  <si>
    <t>Sorti de range rebond sur R1D pour aller chercher 448</t>
  </si>
  <si>
    <t>23-05</t>
  </si>
  <si>
    <t>en dessous</t>
  </si>
  <si>
    <t>H4&lt;50</t>
  </si>
  <si>
    <t>bougie baisse/ sous kijun</t>
  </si>
  <si>
    <t>3 test support / triangle descendant/gap baissier</t>
  </si>
  <si>
    <t>eurusd</t>
  </si>
  <si>
    <t>casse ,1323</t>
  </si>
  <si>
    <t>fra40</t>
  </si>
  <si>
    <t>casse 5494 pivot</t>
  </si>
  <si>
    <t>casse 11970 tenkan</t>
  </si>
  <si>
    <t>GBPUSD</t>
  </si>
  <si>
    <t>OK/NA</t>
  </si>
  <si>
    <t>au dessus</t>
  </si>
  <si>
    <t>SURACH 5-15-30
NORMAL 1h/
NORMAL 5-15-30
SURACH 1h</t>
  </si>
  <si>
    <t>SUR 5-15-30-1H</t>
  </si>
  <si>
    <t xml:space="preserve">chomage baisse </t>
  </si>
  <si>
    <t>date</t>
  </si>
  <si>
    <t>devise</t>
  </si>
  <si>
    <t>L/S</t>
  </si>
  <si>
    <t>cours</t>
  </si>
  <si>
    <t>RECOMMANDATION</t>
  </si>
  <si>
    <t>L</t>
  </si>
  <si>
    <t>prise de position longue après un plus haut
prise de position sans confirmation d'un nouveau plus haut</t>
  </si>
  <si>
    <t xml:space="preserve">PAS DE PRECIPITATION
EVITER INDICE SANS TENDANCE </t>
  </si>
  <si>
    <t>Ticket</t>
  </si>
  <si>
    <t>Compte</t>
  </si>
  <si>
    <t>Monnaie</t>
  </si>
  <si>
    <t>Montant</t>
  </si>
  <si>
    <t>A/V</t>
  </si>
  <si>
    <t>Ouvrir</t>
  </si>
  <si>
    <t>Fermer</t>
  </si>
  <si>
    <t>G/P</t>
  </si>
  <si>
    <t>G/P Brut</t>
  </si>
  <si>
    <t>Int</t>
  </si>
  <si>
    <t>G/P Net</t>
  </si>
  <si>
    <t>Heure d'ouverture</t>
  </si>
  <si>
    <t>Heure de cloture</t>
  </si>
  <si>
    <t>ATTAQUE R2 + m1 REBOND KIJUN</t>
  </si>
  <si>
    <t>+0.75</t>
  </si>
  <si>
    <t>2019-06-13T09:37:40</t>
  </si>
  <si>
    <t>2019-06-13T08:41:38</t>
  </si>
  <si>
    <t>2019-06-13T08:48:59</t>
  </si>
  <si>
    <t>2019-06-13T07:49:14</t>
  </si>
  <si>
    <t>CASSH PIVOT + SSDm5m15 UP</t>
  </si>
  <si>
    <t>2019-06-13T08:27:39</t>
  </si>
  <si>
    <t>2019-06-13T07:30:04</t>
  </si>
  <si>
    <t>REJET PIVOT</t>
  </si>
  <si>
    <t>-0.75</t>
  </si>
  <si>
    <t>2019-06-13T08:23:34</t>
  </si>
  <si>
    <t>2019-06-13T07:23:58</t>
  </si>
  <si>
    <t>INTR TENH REBOND S1 + DOJI + MARUBOZU</t>
  </si>
  <si>
    <t>GER30</t>
  </si>
  <si>
    <t>B</t>
  </si>
  <si>
    <t>S</t>
  </si>
  <si>
    <t>2019-06-12T14:25:48</t>
  </si>
  <si>
    <t>2019-06-12T15:25:05</t>
  </si>
  <si>
    <t>CONTINUATION</t>
  </si>
  <si>
    <t>2019-06-12T13:47:07</t>
  </si>
  <si>
    <t>2019-06-12T14:42:26</t>
  </si>
  <si>
    <t>2019-06-12T13:28:18</t>
  </si>
  <si>
    <t>2019-06-12T14:25:53</t>
  </si>
  <si>
    <t>2019-06-12T12:48:54</t>
  </si>
  <si>
    <t>2019-06-12T13:47:11</t>
  </si>
  <si>
    <t>2019-06-12T12:41:51</t>
  </si>
  <si>
    <t>2019-06-12T13:38:43</t>
  </si>
  <si>
    <t>2019-06-12T12:24:19</t>
  </si>
  <si>
    <t>2019-06-12T13:22:18</t>
  </si>
  <si>
    <t>2019-06-12T12:12:52</t>
  </si>
  <si>
    <t>2019-06-12T13:07:09</t>
  </si>
  <si>
    <t>RANH REBOND S1</t>
  </si>
  <si>
    <t>2019-06-12T11:54:36</t>
  </si>
  <si>
    <t>2019-06-12T12:54:14</t>
  </si>
  <si>
    <t>ERREUR</t>
  </si>
  <si>
    <t>2019-06-12T11:53:57</t>
  </si>
  <si>
    <t>2019-06-12T09:10:46</t>
  </si>
  <si>
    <t xml:space="preserve">TENB </t>
  </si>
  <si>
    <t>ERREUR ACHAT AVEC m15 SOUS KIJUN SSD m15 DOWN</t>
  </si>
  <si>
    <t>VENTE SUR SSDm15 UP</t>
  </si>
  <si>
    <t>RETB REBOND MIDDLE MARUBOZU</t>
  </si>
  <si>
    <t>TENH ERREUR CAR ON EST PASSE SOUS KIJUN EN m5m15</t>
  </si>
  <si>
    <t>INVH BONNE POSITION FERMER TROP TOT</t>
  </si>
  <si>
    <t>INVH BONNE POSITION FERMER TROP TOT
SSD m15 H1 EN BAISSE</t>
  </si>
  <si>
    <t>TENH REBOND NIVEAU VEILLE 
ERREUR CAR PLUSIEURS BOUGIES HESITATIONS</t>
  </si>
  <si>
    <t>RETH REJET PLUS HAUT JOUR</t>
  </si>
  <si>
    <t>LA POSITION D’AVANT AURAIT DU ETRE CONSERVER</t>
  </si>
  <si>
    <t xml:space="preserve">TENH REBOND NIVEAU VEILLE </t>
  </si>
  <si>
    <t>ERREUR ENTRER EN POSITION TROP RAPIDE</t>
  </si>
  <si>
    <t>ERREUR ENTRE EN POSITION TROP RAPIDE
PREMIERE CHURE APRES UNE HAUSSE ATTENTION</t>
  </si>
  <si>
    <t xml:space="preserve">TENH ERREUR LA POSITION D’AVANT AURAIT DU ETRE CONSERVER
</t>
  </si>
  <si>
    <t>TENH REBOND R1 CASSEH NIVEAU VEILLE</t>
  </si>
  <si>
    <t>TENH COUPER TROP TOT</t>
  </si>
  <si>
    <t>TENH APRES REBOND SUR KIJUN+ MARUBOZU + CASSH TENKAN +
 SSDm1m5UP</t>
  </si>
  <si>
    <t>TENH APRES REBOND SUR KIJUN + CASSH TENKAN + SSDm1m5UP</t>
  </si>
  <si>
    <t>CASSAGE TENKAN</t>
  </si>
  <si>
    <t>TENH FERMER TROP TOT ATTENDRE CLOTURE SOUS KIJUN</t>
  </si>
  <si>
    <t>TENH REBOND PLUS HAUT OUVERTURE + CASSH KIJUN TENKAN</t>
  </si>
  <si>
    <t>TENH JUSTE APRES CASSURE D’UN CANAL BAISSIER m1</t>
  </si>
  <si>
    <t>TENH MARUBOZU+CASSH KIJUN TENKAN+SSDm1m5UP
Bon trade aurait fini gagnant si j’avais suivi le critère perte 
15 pips ou fermture qui avale le dernier marubozu</t>
  </si>
  <si>
    <t>RETH REJET KIJUN + CASSB TENKAN+SSDm5 DOWN</t>
  </si>
  <si>
    <t>enervement</t>
  </si>
  <si>
    <t>TENH MARUBOZU*2+CROISE KIJUN+SSDm1UPm5CROSSB  
Bon trade mais pas pour conserver longtemps</t>
  </si>
  <si>
    <t>TENH REBOND KIJUN+CASSE TENKAN+DOJI+MARUBOZU+
SSDm1m5UP+RSIm5m15SUP50</t>
  </si>
  <si>
    <t>99760337</t>
  </si>
  <si>
    <t>99758521</t>
  </si>
  <si>
    <t>99757807</t>
  </si>
  <si>
    <t>99757646</t>
  </si>
  <si>
    <t>99757562</t>
  </si>
  <si>
    <t>99757352</t>
  </si>
  <si>
    <t xml:space="preserve">RANH </t>
  </si>
  <si>
    <t>ENERVEMENT</t>
  </si>
  <si>
    <t>RANH m5 EN DESSOUS DE TENKAN</t>
  </si>
  <si>
    <t>RETB MORUBU+CASSEBKIJUN+SSDm1m5 DOWN</t>
  </si>
  <si>
    <t>TENH REBOND+MARUBOZU*2+CASSEH KIJUN+TENKAN +
SSDm1m5UP 
CONSERVER PLUS LONGTEMPS</t>
  </si>
  <si>
    <t xml:space="preserve">RETH MORUBOZU+CASSEB KIJUN+SSDm1m5 BAS </t>
  </si>
  <si>
    <t>TENH  BLOQUE PAR TENKAN SUR LE m5+SSDm5 DOWN</t>
  </si>
  <si>
    <t>RETH PLUS HAUT+MORUBOZU+CASSEB KIJUN+SSDm1m5 DOWN</t>
  </si>
  <si>
    <t xml:space="preserve">TENH </t>
  </si>
  <si>
    <t>TENH 3 BOUGIE BLEU+REBOND SUR NIVEAU + SSDm5m15 up +
 RSI50SUP
TRADE DE LA JOURNEE</t>
  </si>
  <si>
    <t xml:space="preserve">RETH MORUBOZU+CROISE KIJUN+SSDm1m5 BAS 
1 MN DE PLUS PERTE </t>
  </si>
  <si>
    <t>RETH PENDUR+MORUBOZU+CROISE KIJUN+SSDm1m5 BAS 
ATTENTION AU VENTE SUR DES NIVEAUX SURTOUT EN 
2EME PASSAGE</t>
  </si>
  <si>
    <t>RETH MORUBOZU+CASSB KIJUN+SSDm1m5 DOWN</t>
  </si>
  <si>
    <t>INTR TENH MORUBOZU+PENDUB+CASSE KIJUN+SSDm15 UP</t>
  </si>
  <si>
    <t>TENH MARUBOZU+REBOND PIVOT+SSDm1UPm5 CROB</t>
  </si>
  <si>
    <t>TENH 
ATTENDRE CLOTURE SOUS TENKAN OU KIJUN</t>
  </si>
  <si>
    <t xml:space="preserve">INTR TENH DOJI+MARUBOZU+REBOND SUR NIVEAU+SSD m15 CRO
</t>
  </si>
  <si>
    <t>RETB COUPER TROP TOT</t>
  </si>
  <si>
    <t>RETB COUPER AVANT UNE CLOTURE AU DESSUS DE KIJUN
EN CONSERVANT +20 PIPS</t>
  </si>
  <si>
    <t>RETB CASSE TENKAN
ATTENTION SUR UNE TENDANCE CHERCHER PLUS D’INDICES</t>
  </si>
  <si>
    <t xml:space="preserve">RETB ATTENTION QUAND ON A UNE TENDANCE TRES FORTE </t>
  </si>
  <si>
    <t>TENH MARUBOZU*2+CROISE KIJUN+SSDm1UPm5CROSSB
 APRES NOUVEAU PLUS BAS 1MN APRES PERTE</t>
  </si>
  <si>
    <t>OBSESSSION D’AVOIR RAISON</t>
  </si>
  <si>
    <t>RETB ATTENTION AU NIVEAU</t>
  </si>
  <si>
    <t>INVB PENDUB+MARUBOZU+CROISE KIJUN+SSDm1m5 up
REBOND SUR UN NIVEAU SSD m1m5m15 ALIGNE CONERSVER</t>
  </si>
  <si>
    <t>NE PAS VENDRE UN PLUS BAS SUR UN NIVEAU</t>
  </si>
  <si>
    <t>RETB APRES PLUS BAS DEUX BOUGIES BLEU</t>
  </si>
  <si>
    <t>TENB MORUBOZU + CASSEB KIJUN + SSDm1m5 DOWN
Si 15 pips DE PERTE AURAIT ETE BON</t>
  </si>
  <si>
    <t xml:space="preserve">TENB DISKBI+MORUBOZU + CASSEB KIJUN + SSDm1m5 DOWN  </t>
  </si>
  <si>
    <t xml:space="preserve">TENB DOJI+MORUBOZU + CASSE TENKAN+ SSDm1DOWNm5MAX </t>
  </si>
  <si>
    <t>RETB HESI SUR TENKAN+SSDm1m5 MAX
10 MN APRES +10</t>
  </si>
  <si>
    <t>TENB MORUBOZU*2+SSDm1DOWNm5MAX  
ATTENTION APRES MIDI + APRES PLUS BAS</t>
  </si>
  <si>
    <t>RETB PENDUB+MARUBOZU + CROISE TENKEN + SSSm1maXm5UP
8MN APRES +15PIPS</t>
  </si>
  <si>
    <t xml:space="preserve">RETB MARU/2 + CASSEH TENKAN + SSDm1DOWNm5UP
</t>
  </si>
  <si>
    <t>TENTATIVE DE TESTE DU PATTERN APRES UNE BAISSE SI ON A DEUX
BOUGIE BLEU ON MONTE MAIS LE PATTERN N’ETAIT PAS 
CONFORME SUR CETTE ENTREE</t>
  </si>
  <si>
    <t>TENB PENDUR + CASSEB KIJUN + SSDm1m5 DOWN  
1 MN APRES +20</t>
  </si>
  <si>
    <t>VENTE SUR BOUGIE D’EXCITATION</t>
  </si>
  <si>
    <t>RETB MARUBOZU+PENDUB+CASSEH TENKAN+SSDm1UPm5DOWN
RISQUE</t>
  </si>
  <si>
    <t>TENB MORUBOZU+PENDUR+ CASSEB KIJUN + SSDm1m5 DOWN  
1 MN APRES +20</t>
  </si>
  <si>
    <t xml:space="preserve">TENB PRIS AVANT LE DERNIER PLUS BAS RISQUE </t>
  </si>
  <si>
    <t>RETB DISKB+PENDUB+CASSEH KIJUN+SSDm1m5 UP</t>
  </si>
  <si>
    <t>INTR TENB MORUBOZU+CASSEB NIVO VEILLE+GAP BAISSIER</t>
  </si>
  <si>
    <t>TENB MORUBOZU*2+SSDm1m5DOWN 
5 MN DE PLUS +20</t>
  </si>
  <si>
    <t xml:space="preserve">TENB DOJI+MORUBOZU + CASSEB KIJUN + SSDm1DOWNm5UP 
</t>
  </si>
  <si>
    <t>EGAL 99661019</t>
  </si>
  <si>
    <t>TENB DISKBI+MORUBOZU + CASSEB KIJUN + SSDm1m5 DOWN 
CLOTURER CAR PRIS SUR UNE BOUGIE D’EXCITATION</t>
  </si>
  <si>
    <t xml:space="preserve">RETB HESI + CASSEH KIJUN + SSSm1m5 UP </t>
  </si>
  <si>
    <t xml:space="preserve">ERREUR :
Achat d’un nouveau plus haut
Incertitude est-ce qu’on est en INVB/RETB </t>
  </si>
  <si>
    <t>TENH DISKB+MARTB+CROISE TENKAN+SSDm1UPm5UP
+RSIm1,5,15&gt;50
NOMBREUSE APPROCHE DU NIVEAU APRES STAGNATION
MINI BREAKOUT</t>
  </si>
  <si>
    <t>TENB MORUBOZU+PENDUR+SSDm1minm5DOWN
1MN DE PLUS PERTE</t>
  </si>
  <si>
    <t>INVB DOJIR+MORUBOZU+CROISE KIJUN+CASSEBCANAL</t>
  </si>
  <si>
    <t>INVH PENDUR+MARUBOZU+REBOND TENKEN+CASSEH CANAL</t>
  </si>
  <si>
    <t>OBSESSSION D’ALLER CHERCHER LE NIVEAU</t>
  </si>
  <si>
    <t>INVH MARTEAUB+MORUBOZU+CROISE KIJUN+SSDm1DOWNm5UP
ENTRE EN RANGE DERNIER RETH PAS DE PLUS HAUT 
PRIX AU NIVEAU DU DERNIER PLUS BAS</t>
  </si>
  <si>
    <t>TENH MARUBOZU*2+CROISE KIJUN+SSDm1UPm5CROSSB
APRES NOUVEAU PLUS BAS
1MN APRES PERTE</t>
  </si>
  <si>
    <t xml:space="preserve">RETH DOJI+MORUBOZU+CROISE KIJUN+SSDm1m5 BAS </t>
  </si>
  <si>
    <t>TENH PENDUB+MARUBOZU+CROISE KIJUN+SSDm1UPm5DOWN
 2MN APRES PERTE</t>
  </si>
  <si>
    <t xml:space="preserve">RETH PENDUR+MORUBOZU+CROISE KIJUN+SSDm1m5 BAS </t>
  </si>
  <si>
    <t>TENH DOJI+MARUBOZU+CROISE KIJUN+SSDm1UPm5CROSSH 
1ERE PLUS HAUT ACHAT RISQUE
OBSESSION D’ALLER CHERCHER UN NIVEAU</t>
  </si>
  <si>
    <t xml:space="preserve">RETH PENDUB+REBOND TENKAN+SSDm1m5 BAS </t>
  </si>
  <si>
    <t>TENH PENDUB+MARUBOZU+CROISE KIJUN+SSDm1UPm5CROSS
CONSERVER JUSQU’A UN NIVEAU</t>
  </si>
  <si>
    <t>VENTE SUR UNE TENDANCE HAUSSIERE JUSTE AU CROSS PIVOT
1ERE APPROCHE</t>
  </si>
  <si>
    <t>RETH MORUBOZU+MORUBOZU+CROISE KIJUN+SSDm1m5 BAS 
2EME APPROCHE DU PIVOT</t>
  </si>
  <si>
    <t>TENH PENDUR+MARUBOZU+CROISE KIJUN+SSDm1UPm5DOWN</t>
  </si>
  <si>
    <t>VENTE SUR UNE TENDANCE HAUSSIERE JUSTE AVANT PIVOT
1ERE APPROCHE DE PIVOT</t>
  </si>
  <si>
    <t xml:space="preserve">RETH DISKR+MORUBOZU+CROISE KIJUN+SSDm1m5 BAS
</t>
  </si>
  <si>
    <t>RETH DISKR+MORUBOZU+CROISE KIJUN+SSDm1m5 BAS
COUPER TROP TOT</t>
  </si>
  <si>
    <t xml:space="preserve">RETB AVAL+MARUBOZU + CROISE TENKEN + SSSm1m5 CROSS </t>
  </si>
  <si>
    <t xml:space="preserve">TENTATIVE DE TRADE DU BREAKOUT SUR LONG PERIODE
SI J’AVAIS PRIS 1/2 PIPS JE SORTAIS GAGANT </t>
  </si>
  <si>
    <t xml:space="preserve">TENB DISKBI+MORUBOZU + CASSETENKAN + SSDm1m5 DOWN </t>
  </si>
  <si>
    <t>RETB DISKB+MARUBOZU + CROISE TENKEN + SSSm1m5 CROSS RISQUE SUR UNE RESISTANCE</t>
  </si>
  <si>
    <t>RETB AVAL+MARUBOZU + CROISE TENKEN + SSSm1m5 CROSS
RISQUE SUR UNE RESISTANCE 1 MN DE PLUS PERTE</t>
  </si>
  <si>
    <t>INVHB MARUBOZU + CASSE KIJUN + SSDm1 MAX
1 MN DE PLUS PERTE</t>
  </si>
  <si>
    <t>RETB PENDUB+MARUBOZU + CROISE TENKEN + SSSm1m5 CROSS
 RISQUE SUR UNE RESISTANCE</t>
  </si>
  <si>
    <t xml:space="preserve">TENB DOJI+MORUBOZU + CASSE KIJUN + SSDm1m5 DOWN </t>
  </si>
  <si>
    <t>TENB PRIS PAR ENERVEMENT COUPER TROP TOT</t>
  </si>
  <si>
    <t>RANB PRIS APRES UNE BOUGIE EXCITATION ERREUR
ANTICIPATION SUR LE DOJI ATTENDRE LA CONFIRMATION</t>
  </si>
  <si>
    <t>RETBA MARUBOZU + CROISE TENKEN + SSSm1m5 CROSS RISQUE SUR UNE RESISTANCE</t>
  </si>
  <si>
    <t>TENB PENDU+MORUBOZU  + SSDm1m5 DOWN 
1 MN DE PLUS PERTE ON EST JUSTE AVANT UN NIVEAU</t>
  </si>
  <si>
    <t>INVHB DOJI+MARTEAU
1 MN DE PLUS PERTE</t>
  </si>
  <si>
    <t>RETB AVAL+MARUBOZU + CROISE TENKEN + SSSm1m5 CROSS
RISQUE SUR UNE RESISTANCE</t>
  </si>
  <si>
    <t>TENB PENDU+MORUBOZU + CASSE KIJUN + SSDm1m5 DOWN 
1 MN DE PLUS PERTE</t>
  </si>
  <si>
    <t>TENB PRIS POUR CORRIGER LA PERTE</t>
  </si>
  <si>
    <t>INVHB MARUBOZU EXCITATION TROMPEUR</t>
  </si>
  <si>
    <t>RETB MARTEAU+MARUBOZU + CROISE TENKEN + SSSm1 UP + 
 SSDm5 CROSS</t>
  </si>
  <si>
    <t>TENB PENDU+MORUBOZU + CASSE KIJUN + SSDm1m5 DOWN
1 MN DE PLUS +20</t>
  </si>
  <si>
    <t>RETB MARTEAU+MARUBOZU + CROISE TENKEN + SSSm1 UP
1MN DE PLUS PERTE</t>
  </si>
  <si>
    <t>achat staganation middle</t>
  </si>
  <si>
    <t>cassage haut middle</t>
  </si>
  <si>
    <t>cassage haut S1</t>
  </si>
  <si>
    <t>cassage haut S1 bon si stop 15</t>
  </si>
  <si>
    <t>cassage haut plus bas veille</t>
  </si>
  <si>
    <t>cassage bas plus bas veille contiuation</t>
  </si>
  <si>
    <t>cassage bas plus bas veille</t>
  </si>
  <si>
    <t>cassage bas plus bas veille bon si stop 15 pips</t>
  </si>
  <si>
    <t>achat rebond anticipé verifié croisement prix kijun</t>
  </si>
  <si>
    <t>cassage pivot continuation</t>
  </si>
  <si>
    <t>cassage pivot bas</t>
  </si>
  <si>
    <t>Scalp voulu changé en INTR</t>
  </si>
  <si>
    <t>cassage pivot vers le haut bon si 15 pips</t>
  </si>
  <si>
    <t>cassage pivot</t>
  </si>
  <si>
    <t>STSC1A</t>
  </si>
  <si>
    <t>STSC3A si j’avais attendu les 15 pips de pertes c’était bon</t>
  </si>
  <si>
    <t>INTRADAY CLOTURER RESTER TROP LONGTEMPS PERDANT</t>
  </si>
  <si>
    <t xml:space="preserve">STSC2B </t>
  </si>
  <si>
    <t>STSC2B COUPER TROP TARD</t>
  </si>
  <si>
    <t>STSC2B COUPER TROP TOT</t>
  </si>
  <si>
    <t>erreur</t>
  </si>
  <si>
    <t>STSC2A MAIS ON AVAIT PAS REBONDIT SUR UN NIVEAU</t>
  </si>
  <si>
    <t>STSC3B si j’avais attendu les 15 pips de pertes c’était bon</t>
  </si>
  <si>
    <t>STSC3A TROP TOT SANS BOUGIE DE CONFIRMATION</t>
  </si>
  <si>
    <t>STSC2B si j’avais attendu les 15 pips de pertes c’était bon</t>
  </si>
  <si>
    <t xml:space="preserve">STSC2B pris après le cassage </t>
  </si>
  <si>
    <t>STSC2A</t>
  </si>
  <si>
    <t>STSC1</t>
  </si>
  <si>
    <t>STC12 TROP TOT SANS BOUGIE DE CONFIRMATION</t>
  </si>
  <si>
    <t>STSC1 TROP TOT</t>
  </si>
  <si>
    <t>BONNE ENTREE MAIS STOP MAL PLACE</t>
  </si>
  <si>
    <t>STSC2 ATTENTION ICHIMOKU</t>
  </si>
  <si>
    <t xml:space="preserve">STSC1 TROP TARD </t>
  </si>
  <si>
    <t>STSC2</t>
  </si>
  <si>
    <t>STSC2 FERMER TROP TOT</t>
  </si>
  <si>
    <t>STSC2  PRIS SUR BOUGIE HESITATION/COUPER TROP TOT</t>
  </si>
  <si>
    <t xml:space="preserve">STSC1  </t>
  </si>
  <si>
    <t>STSC1  PRIS SUR BOUGIE ROUGE/COUPER TROP TOT</t>
  </si>
  <si>
    <t>ERREUR TROP TARD POUR VENDRE</t>
  </si>
  <si>
    <t>erreur achat après premier cassage</t>
  </si>
  <si>
    <t>erreur vente après premier cassage</t>
  </si>
  <si>
    <t xml:space="preserve">scalp </t>
  </si>
  <si>
    <t>day trade ventre sur la stratégié</t>
  </si>
  <si>
    <t>scalp à contretendance après midi</t>
  </si>
  <si>
    <t>bonne entrée mais niveau de fermture atteind aurait été
Bon avec une limite à 15 pips</t>
  </si>
  <si>
    <t>scalp transformer en long car gap gaussier sur le niveau 50
Qui était aussi le plus du cap matinal</t>
  </si>
  <si>
    <t>bonne entrée ferméé trop tôt</t>
  </si>
  <si>
    <t>mauvaise entrée on entre sur le rebond et cassage d’un
Niveau</t>
  </si>
  <si>
    <t>contre tendance</t>
  </si>
  <si>
    <t>bonne entrée ferméé trop tôt stop 15 pips ça serait 
Un bon trade</t>
  </si>
  <si>
    <t>position prise car possibilité de hausse</t>
  </si>
  <si>
    <t>scalp sur les plus hauts  et bas avant 9h, pivot/middle
Signeal SSD m1, m5</t>
  </si>
  <si>
    <t>scalp sur les plus hauts  et bas avant 9h, pivot/middle
Signeal SSD m1, m6</t>
  </si>
  <si>
    <t>scalp sur les plus hauts  et bas avant 9h, pivot/middle
Signeal SSD m1, m7</t>
  </si>
  <si>
    <t>position d’après la stratégie après une baisse on cherche
Les signaux vendeurs, après le signal on a une baisse 
Ensuite un rebond donc on ferme la position neutre</t>
  </si>
  <si>
    <t>Scalp mais sans viser du coup couper trop tôt</t>
  </si>
  <si>
    <t>obstination</t>
  </si>
  <si>
    <t>NAS100</t>
  </si>
  <si>
    <t>la stratégie n’a pas fonctionné car après la hausse
Depuis le 14/05 j’ai continué à cherché les positions 
Acheteuses Mais la on a eu une journée vendeuse
Peut être adapté la stratégie en faisant un projection
À partir des deux dernières journées</t>
  </si>
  <si>
    <t>bon signal mais pris tard à 19h</t>
  </si>
  <si>
    <t>ne pas entre en trade sur des ordres</t>
  </si>
  <si>
    <t>erreur dans la lecture du signal</t>
  </si>
  <si>
    <t>bon signal bonne position</t>
  </si>
  <si>
    <t>scalping</t>
  </si>
  <si>
    <t>en laissant les stop aurait pu rapport 30 pts de plus</t>
  </si>
  <si>
    <t>tentative de rattraper le trade couper trop tot</t>
  </si>
  <si>
    <t>bon signal bonne position mais couper 
Avant un niveau par peur</t>
  </si>
  <si>
    <t xml:space="preserve">-Eviter de trader le vendredi
- Sur du swing STOP sur le S2
- Limiter les pertes au maximum, tant que possible cloturer les positions si elles sont gagnantes 
- Etudier les breakout
- Lors des tendances faire attention au retracement
- Dans un range plutot se fier au R/S moins au pivot
-Dans une tendance haussière on scalpe sur la hausse au dessus du pivot
-Dans une tendance baissière on scalpe sur la baisse en dessous du pivot
</t>
  </si>
  <si>
    <t xml:space="preserve"> </t>
  </si>
  <si>
    <t>prise anticipé par rapport à la stratégie faire attention si on 
Commence à ouvrir sur des plus hauts</t>
  </si>
  <si>
    <t>mauvais trade</t>
  </si>
  <si>
    <t xml:space="preserve">retracement la stratégie n’a pas fonctionné
On ouvre au dessus des derniers plus haut et 
On ne fait pas de nouveau plus bas et on sort du tunnel
</t>
  </si>
  <si>
    <t>bon trade mais le signal n’était pas bon donc j’ai coupé</t>
  </si>
  <si>
    <t>Signal tunnel baissier SSD 15m rsi&lt;50</t>
  </si>
  <si>
    <t xml:space="preserve">mauvais lecture de tendance </t>
  </si>
  <si>
    <t xml:space="preserve">mauvais lecture de tendance la remontée après la baisse n’était 
Pas un retournement utilisé les retracement de fibonnaci 
</t>
  </si>
  <si>
    <t>trade au feeling mais en suivant la stratégie SSD, couper trop tôt, couper les positions sur les niveaux pivot/sup/res</t>
  </si>
  <si>
    <t>precicipitation et mauvaise lecture de tendance</t>
  </si>
  <si>
    <t>mauvaise lecture de tendance la peur fait monter le dollar</t>
  </si>
  <si>
    <t>mauvais lecture de tendance</t>
  </si>
  <si>
    <t>SSD 15m place le take profit à mi hauteur de la bougie haute</t>
  </si>
  <si>
    <t>même erreur que le 30/04 suivre la stratégie et laisser 
Les positions aller jusqu »au bout</t>
  </si>
  <si>
    <t>99216694</t>
  </si>
  <si>
    <t xml:space="preserve">02/05/2019 9:50 </t>
  </si>
  <si>
    <t>SSD m15 rejeter par kijun</t>
  </si>
  <si>
    <t xml:space="preserve">02/05/2019 11:39 </t>
  </si>
  <si>
    <t>99216720</t>
  </si>
  <si>
    <t xml:space="preserve">02/05/2019 9:51 </t>
  </si>
  <si>
    <t>SSD m15 avec une bougie qui casse pivot et kijun</t>
  </si>
  <si>
    <t>99189962</t>
  </si>
  <si>
    <t xml:space="preserve">30/04/2019 10:41 </t>
  </si>
  <si>
    <t>SSD m15 bonne position mais couper trop au mauvais moment 
Par peur d’une baisse, à l’avenir couper sur sup/res pas par peur</t>
  </si>
  <si>
    <t xml:space="preserve">30/04/2019 15:50 </t>
  </si>
  <si>
    <t>99190207</t>
  </si>
  <si>
    <t xml:space="preserve">30/04/2019 11:00 </t>
  </si>
  <si>
    <t>SSD H1 mauvaise decision la position aurait du être prise plutôt 
Sur le signal SSD m15 à 10h</t>
  </si>
  <si>
    <t xml:space="preserve">30/04/2019 16:00 </t>
  </si>
  <si>
    <t>99195286</t>
  </si>
  <si>
    <t xml:space="preserve">30/04/2019 16:33 </t>
  </si>
  <si>
    <t>SSD m15 sur un retracement en tendance baisse bon signal bonne
Position couper trop tôt par peur</t>
  </si>
  <si>
    <t xml:space="preserve">30/04/2019 16:50 </t>
  </si>
  <si>
    <t>99175798</t>
  </si>
  <si>
    <t xml:space="preserve">29/04/2019 9:17 </t>
  </si>
  <si>
    <t>SSD m15+H1 objectif pivot très bon trade</t>
  </si>
  <si>
    <t xml:space="preserve">29/04/2019 10:25 </t>
  </si>
  <si>
    <t xml:space="preserve">SSD m5+m15 garder plus longtemps </t>
  </si>
  <si>
    <t>SSD m15  si l’objectif c’est la S1</t>
  </si>
  <si>
    <t>SSD m15 Ok si objectif  middle S1</t>
  </si>
  <si>
    <t xml:space="preserve">25/04/2019 9:02 </t>
  </si>
  <si>
    <t>SSD m15 ok objectif R1</t>
  </si>
  <si>
    <t>99100765</t>
  </si>
  <si>
    <t xml:space="preserve">24/04/2019 15:08 </t>
  </si>
  <si>
    <t>bon signal mais sur un plus haut</t>
  </si>
  <si>
    <t xml:space="preserve">25/04/2019 10:54 </t>
  </si>
  <si>
    <t>99124175</t>
  </si>
  <si>
    <t xml:space="preserve">25/04/2019 10:25 </t>
  </si>
  <si>
    <t>bon signal fermeture précipité pas d’objectif calire</t>
  </si>
  <si>
    <t xml:space="preserve">25/04/2019 18:14 </t>
  </si>
  <si>
    <t>99124348</t>
  </si>
  <si>
    <t xml:space="preserve">25/04/2019 10:29 </t>
  </si>
  <si>
    <t>SSD H1 fermeture précipité</t>
  </si>
  <si>
    <t xml:space="preserve">25/04/2019 10:34 </t>
  </si>
  <si>
    <t>99126991</t>
  </si>
  <si>
    <t xml:space="preserve">25/04/2019 11:59 </t>
  </si>
  <si>
    <t>SSD 5+15 scalp</t>
  </si>
  <si>
    <t>99127015</t>
  </si>
  <si>
    <t xml:space="preserve">25/04/2019 15:38 </t>
  </si>
  <si>
    <t>RAS</t>
  </si>
  <si>
    <t xml:space="preserve">25/04/2019 17:38 </t>
  </si>
  <si>
    <t>99092034</t>
  </si>
  <si>
    <t xml:space="preserve">24/04/2019 10:01 </t>
  </si>
  <si>
    <t xml:space="preserve">Bon signal mais mauvais stop sauté à cause du retracement </t>
  </si>
  <si>
    <t xml:space="preserve">24/04/2019 18:30 </t>
  </si>
  <si>
    <t>99096230</t>
  </si>
  <si>
    <t xml:space="preserve">24/04/2019 12:11 </t>
  </si>
  <si>
    <t>SSD 15 bonne position mais attention au retracement</t>
  </si>
  <si>
    <t xml:space="preserve">24/04/2019 13:01 </t>
  </si>
  <si>
    <t>99097878</t>
  </si>
  <si>
    <t xml:space="preserve">24/04/2019 13:14 </t>
  </si>
  <si>
    <t>méthode OK mais faux rebond à expliquer ? Non valider par ICHI
En m15 ??</t>
  </si>
  <si>
    <t xml:space="preserve">24/04/2019 13:30 </t>
  </si>
  <si>
    <t>99050431</t>
  </si>
  <si>
    <t>UK100</t>
  </si>
  <si>
    <t xml:space="preserve">23/04/2019 9:13 </t>
  </si>
  <si>
    <t>Contre tendance sur un retracement conf SSD m5 + m15 +H1
Erreur ne pas avoir attendu R1</t>
  </si>
  <si>
    <t xml:space="preserve">23/04/2019 9:18 </t>
  </si>
  <si>
    <t>99052615</t>
  </si>
  <si>
    <t xml:space="preserve">23/04/2019 10:09 </t>
  </si>
  <si>
    <t xml:space="preserve">23/04/2019 10:36 </t>
  </si>
  <si>
    <t>99053517</t>
  </si>
  <si>
    <t xml:space="preserve">23/04/2019 10:33 </t>
  </si>
  <si>
    <t>bonne position mauvais lecture signal tendance hausse</t>
  </si>
  <si>
    <t>99056189</t>
  </si>
  <si>
    <t xml:space="preserve">23/04/2019 12:16 </t>
  </si>
  <si>
    <t>bonne position mauvais lecture signal tendance baisse</t>
  </si>
  <si>
    <t xml:space="preserve">23/04/2019 14:39 </t>
  </si>
  <si>
    <t>99056268</t>
  </si>
  <si>
    <t xml:space="preserve">23/04/2019 13:06 </t>
  </si>
  <si>
    <t>contre tendance anticipation</t>
  </si>
  <si>
    <t xml:space="preserve">23/04/2019 15:41 </t>
  </si>
  <si>
    <t xml:space="preserve">05/04/2019 16:25 </t>
  </si>
  <si>
    <t>98845764</t>
  </si>
  <si>
    <t xml:space="preserve">04/04/2019 16:33 </t>
  </si>
  <si>
    <t xml:space="preserve">03/04/2019 17:57 </t>
  </si>
  <si>
    <t>mauvaise position aucun signal</t>
  </si>
  <si>
    <t>98828313</t>
  </si>
  <si>
    <t xml:space="preserve">03/04/2019 17:38 </t>
  </si>
  <si>
    <t xml:space="preserve">02/04/2019 16:04 </t>
  </si>
  <si>
    <t>98808587</t>
  </si>
  <si>
    <t xml:space="preserve">02/04/2019 16:03 </t>
  </si>
  <si>
    <t xml:space="preserve">02/04/2019 15:48 </t>
  </si>
  <si>
    <t>98807497</t>
  </si>
  <si>
    <t xml:space="preserve">02/04/2019 15:34 </t>
  </si>
  <si>
    <t xml:space="preserve">02/04/2019 10:34 </t>
  </si>
  <si>
    <t>98802379</t>
  </si>
  <si>
    <t xml:space="preserve">02/04/2019 9:56 </t>
  </si>
  <si>
    <t>bon signal bonne position mais mauvais stop</t>
  </si>
  <si>
    <t>98802096</t>
  </si>
  <si>
    <t xml:space="preserve">02/04/2019 9:42 </t>
  </si>
  <si>
    <t xml:space="preserve">29/03/2019 12:05 </t>
  </si>
  <si>
    <t xml:space="preserve">bon signal bonne position </t>
  </si>
  <si>
    <t>98763257</t>
  </si>
  <si>
    <t xml:space="preserve">29/03/2019 9:12 </t>
  </si>
  <si>
    <t xml:space="preserve">29/03/2019 15:42 </t>
  </si>
  <si>
    <t>bon signal bonne position mauvais stop</t>
  </si>
  <si>
    <t>98730918</t>
  </si>
  <si>
    <t xml:space="preserve">27/03/2019 14:44 </t>
  </si>
  <si>
    <t xml:space="preserve">26/03/2019 12:29 </t>
  </si>
  <si>
    <t>bonne position mauvais signal mauvaise cloture</t>
  </si>
  <si>
    <t>98707174</t>
  </si>
  <si>
    <t xml:space="preserve">26/03/2019 10:42 </t>
  </si>
  <si>
    <t xml:space="preserve">27/03/2019 19:36 </t>
  </si>
  <si>
    <t>98707068</t>
  </si>
  <si>
    <t xml:space="preserve">26/03/2019 10:38 </t>
  </si>
  <si>
    <t xml:space="preserve">25/03/2019 14:57 </t>
  </si>
  <si>
    <t>98682962</t>
  </si>
  <si>
    <t xml:space="preserve">25/03/2019 1:49 </t>
  </si>
  <si>
    <t xml:space="preserve">22/03/2019 19:05 </t>
  </si>
  <si>
    <t>98665780</t>
  </si>
  <si>
    <t xml:space="preserve">22/03/2019 15:59 </t>
  </si>
  <si>
    <t xml:space="preserve">22/03/2019 12:01 </t>
  </si>
  <si>
    <t>98665705</t>
  </si>
  <si>
    <t xml:space="preserve">22/03/2019 10:56 </t>
  </si>
  <si>
    <t xml:space="preserve">19/03/2019 20:07 </t>
  </si>
  <si>
    <t>98616345</t>
  </si>
  <si>
    <t xml:space="preserve">19/03/2019 18:47 </t>
  </si>
  <si>
    <t xml:space="preserve">19/03/2019 13:03 </t>
  </si>
  <si>
    <t>98604689</t>
  </si>
  <si>
    <t xml:space="preserve">19/03/2019 9:29 </t>
  </si>
  <si>
    <t xml:space="preserve">12/03/2019 16:23 </t>
  </si>
  <si>
    <t>98520868</t>
  </si>
  <si>
    <t xml:space="preserve">12/03/2019 15:45 </t>
  </si>
  <si>
    <t xml:space="preserve">14/03/2019 14:44 </t>
  </si>
  <si>
    <t>98520596</t>
  </si>
  <si>
    <t xml:space="preserve">12/03/2019 15:32 </t>
  </si>
  <si>
    <t xml:space="preserve">12/03/2019 12:04 </t>
  </si>
  <si>
    <t>98513745</t>
  </si>
  <si>
    <t>stop mal placé</t>
  </si>
  <si>
    <t xml:space="preserve">12/03/2019 12:06 </t>
  </si>
  <si>
    <t>98513271</t>
  </si>
  <si>
    <t xml:space="preserve">12/03/2019 10:07 </t>
  </si>
  <si>
    <t xml:space="preserve">12/03/2019 10:20 </t>
  </si>
  <si>
    <t>98512898</t>
  </si>
  <si>
    <t xml:space="preserve">12/03/2019 9:52 </t>
  </si>
  <si>
    <t xml:space="preserve">07/03/2019 1:30 </t>
  </si>
  <si>
    <t>98441615</t>
  </si>
  <si>
    <t xml:space="preserve">06/03/2019 14:36 </t>
  </si>
  <si>
    <t>OK</t>
  </si>
  <si>
    <t>NOK SI STOP PLUS BAS VEILLE/CASSURE HAUSSE KIJUN 09/05</t>
  </si>
  <si>
    <t>NOK DEUX PLUS HAUT IDENTIQUE 09/10
08H PIC SSD / 11H PIC SSD PIC 8H&gt;11H MAIS PRIX 8H&lt;11H</t>
  </si>
  <si>
    <t>NOK STOP 5 PIPS DE PLUS QUE LE DERNIER PLUS BAS</t>
  </si>
  <si>
    <t>NOK PAS DE TENDANCE/ 4H veille  prix&gt;chinkou surachat</t>
  </si>
  <si>
    <t>NOK DEUX JOURS SANS PLUS HAUT 
SSD PIC SANS NOUVEAU PLUS HAUT PRIX
DOUBLE TOP SUR RESISTANCE</t>
  </si>
  <si>
    <t>NOK SI PRISE A 9H EN ACHAT BON
NOK SI PRIX A 16H A LA VENTE BON</t>
  </si>
  <si>
    <t>NOK SI OBJECTIF PIVOT BON</t>
  </si>
  <si>
    <t>NOK BAISSE
SSD 8H45&lt;11H30 MAIS PRIX 8H45&gt;11H30
RSI&lt;50</t>
  </si>
  <si>
    <t>NOK SAUF SI 
OUVERTURE AU DESSUS PIVOT/KIJUN/RSI&gt;50
OUVERTURE AU DESSUS SOMMET PRIX VEILLE</t>
  </si>
  <si>
    <t>NOK JOUER CONTRETENDANCE</t>
  </si>
  <si>
    <t xml:space="preserve">NOK </t>
  </si>
  <si>
    <t>NOK SI PRIX A 9H BON
DIVERGENCE PIC SSD PRIX CONTRETENDANCE</t>
  </si>
  <si>
    <t>NOK DIV PIC SSD/PRIX</t>
  </si>
  <si>
    <t>NOK DIV PIC SSD/PRIX DOUBLE TOP</t>
  </si>
  <si>
    <t>NOK 
SSD 12H30&lt;15H  PRIX 12H30&gt;15H CONTRETENDANCE</t>
  </si>
  <si>
    <t>134-jan</t>
  </si>
  <si>
    <t>135-jan</t>
  </si>
  <si>
    <t>136-jan</t>
  </si>
  <si>
    <t>137-jan</t>
  </si>
  <si>
    <t>138-jan</t>
  </si>
  <si>
    <t>139-jan</t>
  </si>
  <si>
    <t>140-jan</t>
  </si>
  <si>
    <t>141-jan</t>
  </si>
  <si>
    <t>142-jan</t>
  </si>
  <si>
    <t>143-jan</t>
  </si>
  <si>
    <t>144-jan</t>
  </si>
  <si>
    <t>145-jan</t>
  </si>
  <si>
    <t>146-jan</t>
  </si>
  <si>
    <t>147-jan</t>
  </si>
  <si>
    <t>148-jan</t>
  </si>
  <si>
    <t>ltc sw</t>
  </si>
  <si>
    <t>double bottom</t>
  </si>
  <si>
    <t>consensus baissier attendre un retrour sur kijun m15 ou s1J : vente
Si doji+marubozu+cassage niveau : achat</t>
  </si>
  <si>
    <t>Consensus baissier pJ1 cassé, rejet s1W1, casse kijun H1 vente :
si on repasse au dessus de 12472 : achat</t>
  </si>
  <si>
    <t>Range entre  12350-12475
si on passe sous pJ1, kijun H1 : vente objectif s2W1, breakout
Si on vient rebondir sur pJ1, s2W1 : achat objectif s1W1</t>
  </si>
  <si>
    <t>consensus baissier rejet s2W1 si on casse 12318 : vente
si on passe au dessus de pJ1, s2W1 et qu'on a un rebond : achat</t>
  </si>
  <si>
    <t>Consensus baissier si rejet sur 12400 et casse plus bas: vente
si rebond pW1 ou r1J1 : achat</t>
  </si>
  <si>
    <t>consensus haussier si on cloture au dessus pW1, rebond pJ1,S1J1 : achat
si on casse s1J1 : vente</t>
  </si>
  <si>
    <t xml:space="preserve">consensus haussier si on casse pJ1,PW1 et qu'on remonte, ou qu'on a 
un marubozu en m15, : achat object r1J1, r1W1 (breakout)
Si on passe sous pJ1,pW1 et qu'on bloque : vente
</t>
  </si>
  <si>
    <t>Range entre  12300-12475 depuis le 9 jullet, casser dans la nuit
consensus baissier si on casse s1J1 : vente objectif s2J1
si on revient sur 12300 et qu'on bloque : vente objectif pM1
si rebond sur s1W1, m15 sur kijun, H1 ssd, rsi up : achat  objectif 12300</t>
  </si>
  <si>
    <t>H1 double bottom s1W1, double top 12300
si on cloture m15 sous kijun : vente objectif s1W1, pM1
si on vient rebondir sur pJ1 : achat objectif r1J1, pW1
c'est un peu flou m15,H1 hausse,  H1 baisse, on peut aussi rentrer dans un range entre 12200-12300</t>
  </si>
  <si>
    <t>consensus baissier fort support 12200
si on casse 12200  : vente objectif pW1
si prix sur kijun H1 et sur pW1 : achat objectif 12350
rentrer direct à la vente rejet pJ1 8h15</t>
  </si>
  <si>
    <t>usdchf</t>
  </si>
  <si>
    <t>si H4 sur pW1, kijun + J1 ssd+rsi turn : achat</t>
  </si>
  <si>
    <t>usdcad</t>
  </si>
  <si>
    <t>Cassure haut du range dans la nuit, possible pullback et remontée
consensus haussier
Si on passe au dessus de r1J1 : achat  objectif 12400
si on passe sous 12340 : vente objectif  12300</t>
  </si>
  <si>
    <t>consensus haussier
si on passe sous les 12500 : vente objectif, pJ1,12350
Si on passe au dessus de 12540 : achat objectif, r2W1, 12650
après la rally d'hier possible range aujourd'hui</t>
  </si>
  <si>
    <t>DOW : -128 NQ : -80
consensus baissier 
rejet sur les 12400 : vente direct obj 12300, pW1
si on cloture au dessus de 12420 : achat obj 12450,12500</t>
  </si>
  <si>
    <t>NQ intr</t>
  </si>
  <si>
    <t>consenus haussier
si on casse r1M1 : achat obj 8050
si on casse pJ1 : vente obj 7950</t>
  </si>
  <si>
    <t xml:space="preserve"> DOW: -79  NQ : +56
consensus haussier, r2W1 casser dans la nuit
si on vient rebondi sur pJ1,r2W12 : achat obj 12600, 12650
si on cloture sur 1h sous 12500 : vente obj 12450, s2J1</t>
  </si>
  <si>
    <t>NQ : si H1 cloture sous 7974 : vente obj r1W1,BV</t>
  </si>
  <si>
    <t>DOW :+51 NQ : +87
consensus baissier 
si on cloture au dessus de pJ1,pW1 : achat obj12450,r1W1
si on bloque sur pJ1,pW1 et qu'on casse BV : vente obj : 12350, 12300</t>
  </si>
  <si>
    <t xml:space="preserve">1er passage </t>
  </si>
  <si>
    <t>pJ1</t>
  </si>
  <si>
    <t>PW1</t>
  </si>
  <si>
    <t>rebond</t>
  </si>
  <si>
    <t xml:space="preserve">rejet </t>
  </si>
  <si>
    <t>s1J1</t>
  </si>
  <si>
    <t>oui</t>
  </si>
  <si>
    <t>réintégration</t>
  </si>
  <si>
    <t>si tendance hausse</t>
  </si>
  <si>
    <t>BV</t>
  </si>
  <si>
    <t>HV</t>
  </si>
  <si>
    <t>pour un pullback :m5 10h25
pour un range</t>
  </si>
  <si>
    <t>oui : m1 9h14</t>
  </si>
  <si>
    <t>oui : m1 9h15</t>
  </si>
  <si>
    <t xml:space="preserve">oui </t>
  </si>
  <si>
    <t>si tendance hausse :m5 9h40</t>
  </si>
  <si>
    <t>pour confirmer la hausse:m5 9h30</t>
  </si>
  <si>
    <t>pour confirmer la hausse:m5 9h40</t>
  </si>
  <si>
    <t>BJ</t>
  </si>
  <si>
    <t>pour commencer pullback : m5 12h00</t>
  </si>
  <si>
    <t>nq intr</t>
  </si>
  <si>
    <t>consensus haussier
si cloture sur HV : achat obj 8050
si rejet HV : vente obj 7950</t>
  </si>
  <si>
    <t>r1J1</t>
  </si>
  <si>
    <t>oui : m1 15h01</t>
  </si>
  <si>
    <t>oui: m1 10h16</t>
  </si>
  <si>
    <t>DOW : +28 NQ : -27
consensus baissier
si m15 cloture sous pW1, H1 sous 12400 : vente obj 12350
si m15 sur kijun : achat obj r1J1</t>
  </si>
  <si>
    <t>pW1</t>
  </si>
  <si>
    <t>oui : 08h58</t>
  </si>
  <si>
    <t>oui : 08h00+4</t>
  </si>
  <si>
    <t>pousse 9H</t>
  </si>
  <si>
    <t xml:space="preserve">m1: continuation
aspiration niveau </t>
  </si>
  <si>
    <t>m5 retournement
debut pullback</t>
  </si>
  <si>
    <t>09h15: m5 doji, m1 sur kijun, on tente pullback obj pW1</t>
  </si>
  <si>
    <t>oui:9h21+9</t>
  </si>
  <si>
    <t>vente dans la nuit
8h00: sous pJ1
pousse baisse</t>
  </si>
  <si>
    <t>oui:10h08+3</t>
  </si>
  <si>
    <t>9h20: casse dernier
plus bas continue sur s1J1
9h26 : inverse pour aller 09h37: casse dernier
plus bas continue</t>
  </si>
  <si>
    <t>9h51: casse dernier
plus bas continue
10h20: casse dernier
plus bas continue
10h29: casse dernier
plus bas continue</t>
  </si>
  <si>
    <t>s3J1</t>
  </si>
  <si>
    <t>s2J1</t>
  </si>
  <si>
    <t>oui:10h36</t>
  </si>
  <si>
    <t>10h51: casse dernier
plus bas continue</t>
  </si>
  <si>
    <t>11h30 : m5 debut pullback
11h39 : m1 sur kijun</t>
  </si>
  <si>
    <t>12h15: casse dernier
plus bas continue</t>
  </si>
  <si>
    <t>s1W1</t>
  </si>
  <si>
    <t>oui :12h42+3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</si>
</sst>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"/>
    <numFmt numFmtId="165" formatCode="dd/mm/yy\ hh:mm"/>
    <numFmt numFmtId="166" formatCode="#,##0.00000"/>
    <numFmt numFmtId="167" formatCode="#,##0.000"/>
  </numFmts>
  <fonts count="13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name val="Arial"/>
      <charset val="1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8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name val="Times New Roman"/>
      <family val="1"/>
      <charset val="1"/>
    </font>
    <font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color rgb="FF333333"/>
      <name val="Verdana"/>
      <family val="2"/>
      <charset val="204"/>
    </font>
    <font>
      <sz val="11"/>
      <color rgb="FF000000"/>
      <name val="Calibri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81D41A"/>
        <bgColor rgb="FFAFD095"/>
      </patternFill>
    </fill>
    <fill>
      <patternFill patternType="solid">
        <fgColor rgb="FFFF0000"/>
        <bgColor rgb="FF993300"/>
      </patternFill>
    </fill>
    <fill>
      <patternFill patternType="solid">
        <fgColor rgb="FFB9CDE5"/>
        <bgColor rgb="FF9FB3CC"/>
      </patternFill>
    </fill>
    <fill>
      <patternFill patternType="solid">
        <fgColor rgb="FF8EB4E3"/>
        <bgColor rgb="FF9FB3CC"/>
      </patternFill>
    </fill>
    <fill>
      <patternFill patternType="solid">
        <fgColor rgb="FFFAC090"/>
        <bgColor rgb="FFFFA6A6"/>
      </patternFill>
    </fill>
    <fill>
      <patternFill patternType="solid">
        <fgColor rgb="FFFFA6A6"/>
        <bgColor rgb="FFFAC090"/>
      </patternFill>
    </fill>
    <fill>
      <patternFill patternType="solid">
        <fgColor rgb="FFAFD095"/>
        <bgColor rgb="FFB9CDE5"/>
      </patternFill>
    </fill>
    <fill>
      <patternFill patternType="solid">
        <fgColor rgb="FFFFF200"/>
        <bgColor rgb="FFFFFF00"/>
      </patternFill>
    </fill>
    <fill>
      <patternFill patternType="solid">
        <fgColor rgb="FFF1F1F1"/>
        <bgColor rgb="FFE4E4E4"/>
      </patternFill>
    </fill>
    <fill>
      <patternFill patternType="solid">
        <fgColor rgb="FF68A59E"/>
        <bgColor rgb="FF808080"/>
      </patternFill>
    </fill>
    <fill>
      <patternFill patternType="solid">
        <fgColor rgb="FFFFD428"/>
        <bgColor rgb="FFFFF200"/>
      </patternFill>
    </fill>
    <fill>
      <patternFill patternType="solid">
        <fgColor rgb="FF9FB3CC"/>
        <bgColor rgb="FF8EB4E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E4E4E4"/>
      </right>
      <top style="thin">
        <color rgb="FFE4E4E4"/>
      </top>
      <bottom/>
      <diagonal/>
    </border>
    <border>
      <left/>
      <right/>
      <top/>
      <bottom style="thin">
        <color rgb="FF37597E"/>
      </bottom>
      <diagonal/>
    </border>
    <border>
      <left/>
      <right style="thin">
        <color rgb="FFE4E4E4"/>
      </right>
      <top/>
      <bottom style="thin">
        <color rgb="FFE4E4E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2" fillId="0" borderId="0"/>
    <xf numFmtId="0" fontId="3" fillId="0" borderId="0"/>
    <xf numFmtId="0" fontId="12" fillId="0" borderId="0"/>
    <xf numFmtId="0" fontId="1" fillId="0" borderId="0"/>
    <xf numFmtId="0" fontId="3" fillId="0" borderId="0"/>
    <xf numFmtId="0" fontId="4" fillId="0" borderId="0"/>
    <xf numFmtId="0" fontId="5" fillId="0" borderId="0"/>
    <xf numFmtId="0" fontId="12" fillId="2" borderId="0" applyBorder="0" applyProtection="0"/>
    <xf numFmtId="0" fontId="12" fillId="3" borderId="0" applyBorder="0" applyProtection="0"/>
    <xf numFmtId="0" fontId="12" fillId="3" borderId="0" applyBorder="0" applyProtection="0"/>
  </cellStyleXfs>
  <cellXfs count="87">
    <xf numFmtId="0" fontId="0" fillId="0" borderId="0" xfId="0"/>
    <xf numFmtId="0" fontId="6" fillId="0" borderId="0" xfId="0" applyFont="1"/>
    <xf numFmtId="0" fontId="0" fillId="0" borderId="0" xfId="0" applyAlignment="1">
      <alignment vertical="top"/>
    </xf>
    <xf numFmtId="15" fontId="6" fillId="0" borderId="0" xfId="0" applyNumberFormat="1" applyFont="1"/>
    <xf numFmtId="0" fontId="7" fillId="0" borderId="0" xfId="0" applyFont="1" applyAlignment="1">
      <alignment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wrapText="1"/>
    </xf>
    <xf numFmtId="0" fontId="0" fillId="4" borderId="0" xfId="0" applyFont="1" applyFill="1" applyAlignment="1">
      <alignment wrapText="1"/>
    </xf>
    <xf numFmtId="0" fontId="0" fillId="5" borderId="0" xfId="0" applyFont="1" applyFill="1"/>
    <xf numFmtId="0" fontId="0" fillId="5" borderId="0" xfId="0" applyFont="1" applyFill="1" applyAlignment="1">
      <alignment wrapText="1"/>
    </xf>
    <xf numFmtId="0" fontId="0" fillId="6" borderId="0" xfId="0" applyFont="1" applyFill="1" applyAlignment="1">
      <alignment wrapText="1"/>
    </xf>
    <xf numFmtId="0" fontId="0" fillId="0" borderId="0" xfId="0" applyFont="1"/>
    <xf numFmtId="164" fontId="0" fillId="0" borderId="0" xfId="0" applyNumberFormat="1"/>
    <xf numFmtId="0" fontId="0" fillId="7" borderId="0" xfId="0" applyFont="1" applyFill="1" applyAlignment="1">
      <alignment wrapText="1"/>
    </xf>
    <xf numFmtId="0" fontId="0" fillId="8" borderId="0" xfId="0" applyFont="1" applyFill="1" applyAlignment="1">
      <alignment wrapText="1"/>
    </xf>
    <xf numFmtId="16" fontId="0" fillId="0" borderId="0" xfId="0" applyNumberFormat="1"/>
    <xf numFmtId="14" fontId="0" fillId="0" borderId="0" xfId="0" applyNumberFormat="1"/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2" fontId="0" fillId="0" borderId="0" xfId="0" applyNumberFormat="1" applyAlignment="1">
      <alignment horizontal="left" vertical="top"/>
    </xf>
    <xf numFmtId="165" fontId="0" fillId="0" borderId="0" xfId="0" applyNumberFormat="1" applyFont="1" applyAlignment="1">
      <alignment vertical="top" wrapText="1"/>
    </xf>
    <xf numFmtId="49" fontId="0" fillId="0" borderId="0" xfId="0" applyNumberFormat="1" applyFont="1"/>
    <xf numFmtId="165" fontId="0" fillId="0" borderId="0" xfId="0" applyNumberFormat="1" applyAlignment="1">
      <alignment vertical="top"/>
    </xf>
    <xf numFmtId="0" fontId="0" fillId="9" borderId="0" xfId="0" applyFill="1" applyAlignment="1">
      <alignment vertical="top"/>
    </xf>
    <xf numFmtId="0" fontId="0" fillId="9" borderId="0" xfId="0" applyFont="1" applyFill="1" applyAlignment="1">
      <alignment vertical="top" wrapText="1"/>
    </xf>
    <xf numFmtId="165" fontId="0" fillId="9" borderId="0" xfId="0" applyNumberFormat="1" applyFont="1" applyFill="1" applyAlignment="1">
      <alignment vertical="top" wrapText="1"/>
    </xf>
    <xf numFmtId="0" fontId="8" fillId="9" borderId="0" xfId="0" applyFont="1" applyFill="1" applyAlignment="1">
      <alignment wrapText="1"/>
    </xf>
    <xf numFmtId="49" fontId="0" fillId="9" borderId="0" xfId="0" applyNumberFormat="1" applyFont="1" applyFill="1"/>
    <xf numFmtId="0" fontId="8" fillId="0" borderId="0" xfId="0" applyFont="1" applyAlignment="1">
      <alignment wrapText="1"/>
    </xf>
    <xf numFmtId="165" fontId="0" fillId="9" borderId="0" xfId="0" applyNumberFormat="1" applyFill="1" applyAlignment="1">
      <alignment vertical="top"/>
    </xf>
    <xf numFmtId="0" fontId="9" fillId="9" borderId="1" xfId="0" applyFont="1" applyFill="1" applyBorder="1" applyAlignment="1">
      <alignment vertical="top"/>
    </xf>
    <xf numFmtId="0" fontId="9" fillId="10" borderId="1" xfId="0" applyFont="1" applyFill="1" applyBorder="1" applyAlignment="1">
      <alignment vertical="top"/>
    </xf>
    <xf numFmtId="0" fontId="0" fillId="0" borderId="0" xfId="0" applyFont="1" applyAlignment="1">
      <alignment vertical="top"/>
    </xf>
    <xf numFmtId="0" fontId="10" fillId="11" borderId="0" xfId="0" applyFont="1" applyFill="1" applyAlignment="1">
      <alignment vertical="top" wrapText="1"/>
    </xf>
    <xf numFmtId="0" fontId="10" fillId="12" borderId="0" xfId="0" applyFont="1" applyFill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165" fontId="0" fillId="0" borderId="0" xfId="0" applyNumberFormat="1" applyFont="1" applyAlignment="1">
      <alignment horizontal="left" vertical="top" wrapText="1"/>
    </xf>
    <xf numFmtId="165" fontId="0" fillId="0" borderId="0" xfId="0" applyNumberFormat="1" applyAlignment="1">
      <alignment horizontal="left" vertical="top"/>
    </xf>
    <xf numFmtId="0" fontId="0" fillId="12" borderId="0" xfId="0" applyFont="1" applyFill="1" applyAlignment="1">
      <alignment vertical="top" wrapText="1"/>
    </xf>
    <xf numFmtId="0" fontId="9" fillId="13" borderId="2" xfId="0" applyFont="1" applyFill="1" applyBorder="1" applyAlignment="1">
      <alignment horizontal="right" vertical="top"/>
    </xf>
    <xf numFmtId="0" fontId="0" fillId="13" borderId="2" xfId="0" applyFont="1" applyFill="1" applyBorder="1" applyAlignment="1">
      <alignment horizontal="right" vertical="top"/>
    </xf>
    <xf numFmtId="0" fontId="8" fillId="0" borderId="0" xfId="0" applyFont="1" applyAlignment="1">
      <alignment vertical="top" wrapText="1"/>
    </xf>
    <xf numFmtId="165" fontId="8" fillId="0" borderId="0" xfId="0" applyNumberFormat="1" applyFont="1" applyAlignment="1">
      <alignment vertical="top" wrapText="1"/>
    </xf>
    <xf numFmtId="2" fontId="8" fillId="0" borderId="0" xfId="0" applyNumberFormat="1" applyFont="1" applyAlignment="1">
      <alignment horizontal="left" vertical="top" wrapText="1"/>
    </xf>
    <xf numFmtId="2" fontId="9" fillId="10" borderId="1" xfId="0" applyNumberFormat="1" applyFont="1" applyFill="1" applyBorder="1" applyAlignment="1">
      <alignment horizontal="left" vertical="top"/>
    </xf>
    <xf numFmtId="0" fontId="9" fillId="10" borderId="3" xfId="0" applyFont="1" applyFill="1" applyBorder="1" applyAlignment="1">
      <alignment vertical="top"/>
    </xf>
    <xf numFmtId="2" fontId="9" fillId="10" borderId="3" xfId="0" applyNumberFormat="1" applyFont="1" applyFill="1" applyBorder="1" applyAlignment="1">
      <alignment horizontal="left" vertical="top"/>
    </xf>
    <xf numFmtId="2" fontId="0" fillId="0" borderId="0" xfId="0" applyNumberFormat="1" applyFont="1" applyAlignment="1">
      <alignment horizontal="left" vertical="top" wrapText="1"/>
    </xf>
    <xf numFmtId="0" fontId="9" fillId="10" borderId="3" xfId="0" applyFont="1" applyFill="1" applyBorder="1" applyAlignment="1">
      <alignment horizontal="right" vertical="top"/>
    </xf>
    <xf numFmtId="0" fontId="9" fillId="10" borderId="3" xfId="0" applyFont="1" applyFill="1" applyBorder="1" applyAlignment="1">
      <alignment horizontal="left" vertical="top"/>
    </xf>
    <xf numFmtId="0" fontId="9" fillId="10" borderId="1" xfId="0" applyFont="1" applyFill="1" applyBorder="1" applyAlignment="1">
      <alignment horizontal="right" vertical="top"/>
    </xf>
    <xf numFmtId="0" fontId="9" fillId="10" borderId="1" xfId="0" applyFont="1" applyFill="1" applyBorder="1" applyAlignment="1">
      <alignment horizontal="left" vertical="top"/>
    </xf>
    <xf numFmtId="0" fontId="11" fillId="10" borderId="1" xfId="0" applyFont="1" applyFill="1" applyBorder="1" applyAlignment="1">
      <alignment horizontal="right" vertical="top" wrapText="1" indent="1"/>
    </xf>
    <xf numFmtId="0" fontId="11" fillId="10" borderId="1" xfId="0" applyFont="1" applyFill="1" applyBorder="1" applyAlignment="1">
      <alignment horizontal="left" vertical="top" wrapText="1" indent="1"/>
    </xf>
    <xf numFmtId="0" fontId="11" fillId="10" borderId="1" xfId="0" applyFont="1" applyFill="1" applyBorder="1" applyAlignment="1">
      <alignment horizontal="left" vertical="top" wrapText="1"/>
    </xf>
    <xf numFmtId="0" fontId="11" fillId="10" borderId="1" xfId="0" applyFont="1" applyFill="1" applyBorder="1" applyAlignment="1">
      <alignment horizontal="right" vertical="top" wrapText="1"/>
    </xf>
    <xf numFmtId="4" fontId="11" fillId="10" borderId="1" xfId="0" applyNumberFormat="1" applyFont="1" applyFill="1" applyBorder="1" applyAlignment="1">
      <alignment horizontal="left" vertical="top" wrapText="1"/>
    </xf>
    <xf numFmtId="2" fontId="11" fillId="10" borderId="1" xfId="0" applyNumberFormat="1" applyFont="1" applyFill="1" applyBorder="1" applyAlignment="1">
      <alignment horizontal="left" vertical="top" wrapText="1"/>
    </xf>
    <xf numFmtId="4" fontId="11" fillId="10" borderId="1" xfId="0" applyNumberFormat="1" applyFont="1" applyFill="1" applyBorder="1" applyAlignment="1">
      <alignment horizontal="right" vertical="top" wrapText="1"/>
    </xf>
    <xf numFmtId="0" fontId="11" fillId="10" borderId="3" xfId="0" applyFont="1" applyFill="1" applyBorder="1" applyAlignment="1">
      <alignment horizontal="right" vertical="top" wrapText="1" indent="1"/>
    </xf>
    <xf numFmtId="0" fontId="11" fillId="10" borderId="3" xfId="0" applyFont="1" applyFill="1" applyBorder="1" applyAlignment="1">
      <alignment horizontal="left" vertical="top" wrapText="1" indent="1"/>
    </xf>
    <xf numFmtId="3" fontId="11" fillId="10" borderId="3" xfId="0" applyNumberFormat="1" applyFont="1" applyFill="1" applyBorder="1" applyAlignment="1">
      <alignment horizontal="left" vertical="top" wrapText="1" indent="1"/>
    </xf>
    <xf numFmtId="0" fontId="11" fillId="10" borderId="3" xfId="0" applyFont="1" applyFill="1" applyBorder="1" applyAlignment="1">
      <alignment horizontal="left" vertical="top" wrapText="1"/>
    </xf>
    <xf numFmtId="4" fontId="11" fillId="10" borderId="3" xfId="0" applyNumberFormat="1" applyFont="1" applyFill="1" applyBorder="1" applyAlignment="1">
      <alignment horizontal="right" vertical="top" wrapText="1"/>
    </xf>
    <xf numFmtId="2" fontId="11" fillId="10" borderId="3" xfId="0" applyNumberFormat="1" applyFont="1" applyFill="1" applyBorder="1" applyAlignment="1">
      <alignment horizontal="left" vertical="top" wrapText="1"/>
    </xf>
    <xf numFmtId="0" fontId="11" fillId="10" borderId="3" xfId="0" applyFont="1" applyFill="1" applyBorder="1" applyAlignment="1">
      <alignment horizontal="right" vertical="top" wrapText="1"/>
    </xf>
    <xf numFmtId="4" fontId="11" fillId="10" borderId="3" xfId="0" applyNumberFormat="1" applyFont="1" applyFill="1" applyBorder="1" applyAlignment="1">
      <alignment horizontal="left" vertical="top" wrapText="1"/>
    </xf>
    <xf numFmtId="166" fontId="11" fillId="10" borderId="1" xfId="0" applyNumberFormat="1" applyFont="1" applyFill="1" applyBorder="1" applyAlignment="1">
      <alignment horizontal="right" vertical="top" wrapText="1"/>
    </xf>
    <xf numFmtId="166" fontId="11" fillId="10" borderId="3" xfId="0" applyNumberFormat="1" applyFont="1" applyFill="1" applyBorder="1" applyAlignment="1">
      <alignment horizontal="left" vertical="top" wrapText="1"/>
    </xf>
    <xf numFmtId="167" fontId="11" fillId="10" borderId="1" xfId="0" applyNumberFormat="1" applyFont="1" applyFill="1" applyBorder="1" applyAlignment="1">
      <alignment horizontal="right" vertical="top" wrapText="1"/>
    </xf>
    <xf numFmtId="167" fontId="11" fillId="10" borderId="3" xfId="0" applyNumberFormat="1" applyFont="1" applyFill="1" applyBorder="1" applyAlignment="1">
      <alignment horizontal="left" vertical="top" wrapText="1"/>
    </xf>
    <xf numFmtId="167" fontId="11" fillId="10" borderId="1" xfId="0" applyNumberFormat="1" applyFont="1" applyFill="1" applyBorder="1" applyAlignment="1">
      <alignment horizontal="left" vertical="top" wrapText="1"/>
    </xf>
    <xf numFmtId="167" fontId="11" fillId="10" borderId="3" xfId="0" applyNumberFormat="1" applyFont="1" applyFill="1" applyBorder="1" applyAlignment="1">
      <alignment horizontal="right" vertical="top" wrapText="1"/>
    </xf>
    <xf numFmtId="166" fontId="11" fillId="10" borderId="1" xfId="0" applyNumberFormat="1" applyFont="1" applyFill="1" applyBorder="1" applyAlignment="1">
      <alignment horizontal="left" vertical="top" wrapText="1"/>
    </xf>
    <xf numFmtId="166" fontId="11" fillId="10" borderId="3" xfId="0" applyNumberFormat="1" applyFont="1" applyFill="1" applyBorder="1" applyAlignment="1">
      <alignment horizontal="right" vertical="top" wrapText="1"/>
    </xf>
    <xf numFmtId="164" fontId="0" fillId="0" borderId="0" xfId="0" applyNumberFormat="1" applyFont="1"/>
    <xf numFmtId="165" fontId="0" fillId="0" borderId="0" xfId="0" applyNumberFormat="1"/>
    <xf numFmtId="0" fontId="0" fillId="0" borderId="0" xfId="0" applyAlignment="1">
      <alignment wrapText="1"/>
    </xf>
    <xf numFmtId="0" fontId="0" fillId="14" borderId="0" xfId="0" applyFill="1" applyAlignment="1">
      <alignment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15" borderId="0" xfId="0" applyFill="1"/>
    <xf numFmtId="0" fontId="0" fillId="16" borderId="0" xfId="0" applyFill="1"/>
    <xf numFmtId="14" fontId="0" fillId="15" borderId="0" xfId="0" applyNumberFormat="1" applyFill="1"/>
    <xf numFmtId="0" fontId="0" fillId="16" borderId="0" xfId="0" applyFill="1" applyAlignment="1">
      <alignment wrapText="1"/>
    </xf>
  </cellXfs>
  <cellStyles count="15">
    <cellStyle name="Normal" xfId="0" builtinId="0"/>
    <cellStyle name="Normal 2" xfId="1"/>
    <cellStyle name="Normal 2 2" xfId="2"/>
    <cellStyle name="Normal 2 3" xfId="3"/>
    <cellStyle name="Normal 3" xfId="4"/>
    <cellStyle name="Normal 3 2" xfId="5"/>
    <cellStyle name="Normal 4" xfId="6"/>
    <cellStyle name="Normal 4 2" xfId="7"/>
    <cellStyle name="Normal 5" xfId="8"/>
    <cellStyle name="Normalny 2" xfId="9"/>
    <cellStyle name="Normalny 3" xfId="10"/>
    <cellStyle name="Normalny_Arkusz1" xfId="11"/>
    <cellStyle name="Sans nom1" xfId="12"/>
    <cellStyle name="Sans nom2" xfId="13"/>
    <cellStyle name="Sans nom3" xfId="14"/>
  </cellStyles>
  <dxfs count="2">
    <dxf>
      <font>
        <sz val="11"/>
        <color rgb="FF000000"/>
        <name val="Calibri"/>
      </font>
      <fill>
        <patternFill>
          <bgColor rgb="FFFF0000"/>
        </patternFill>
      </fill>
    </dxf>
    <dxf>
      <font>
        <sz val="11"/>
        <color rgb="FF000000"/>
        <name val="Calibri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1F1F1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D095"/>
      <rgbColor rgb="FF808080"/>
      <rgbColor rgb="FF9FB3CC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4E4E4"/>
      <rgbColor rgb="FFFFFF99"/>
      <rgbColor rgb="FF8EB4E3"/>
      <rgbColor rgb="FFFFA6A6"/>
      <rgbColor rgb="FFCC99FF"/>
      <rgbColor rgb="FFFAC090"/>
      <rgbColor rgb="FF3366FF"/>
      <rgbColor rgb="FF33CCCC"/>
      <rgbColor rgb="FF81D41A"/>
      <rgbColor rgb="FFFFD428"/>
      <rgbColor rgb="FFFF9900"/>
      <rgbColor rgb="FFFF6600"/>
      <rgbColor rgb="FF37597E"/>
      <rgbColor rgb="FF68A59E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zoomScale="90" zoomScaleNormal="90" workbookViewId="0">
      <pane xSplit="3" topLeftCell="H1" activePane="topRight" state="frozen"/>
      <selection pane="topRight" activeCell="B3" sqref="B3"/>
    </sheetView>
  </sheetViews>
  <sheetFormatPr baseColWidth="10" defaultColWidth="9.140625" defaultRowHeight="15" x14ac:dyDescent="0.25"/>
  <cols>
    <col min="1" max="1" width="8.42578125" style="1" customWidth="1"/>
    <col min="2" max="2" width="40.7109375" customWidth="1"/>
    <col min="3" max="3" width="40.85546875" style="2" customWidth="1"/>
    <col min="4" max="4" width="22.28515625" customWidth="1"/>
    <col min="5" max="5" width="23.5703125" customWidth="1"/>
    <col min="6" max="6" width="20.5703125" hidden="1" customWidth="1"/>
    <col min="7" max="7" width="18.5703125" hidden="1" customWidth="1"/>
    <col min="8" max="8" width="22.140625" customWidth="1"/>
    <col min="9" max="9" width="29.42578125" hidden="1" customWidth="1"/>
    <col min="10" max="10" width="24.42578125" hidden="1" customWidth="1"/>
    <col min="11" max="11" width="9.140625" hidden="1" customWidth="1"/>
    <col min="12" max="12" width="25.7109375" customWidth="1"/>
    <col min="13" max="14" width="25.7109375" hidden="1" customWidth="1"/>
    <col min="15" max="15" width="25.7109375" customWidth="1"/>
    <col min="16" max="1025" width="9.140625" customWidth="1"/>
  </cols>
  <sheetData>
    <row r="1" spans="1:15" x14ac:dyDescent="0.25">
      <c r="B1" t="s">
        <v>0</v>
      </c>
      <c r="C1" s="2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 ht="30" x14ac:dyDescent="0.25">
      <c r="A2" s="3">
        <f t="shared" ref="A2:A13" si="0">A3+7</f>
        <v>43577</v>
      </c>
      <c r="B2" s="4" t="s">
        <v>14</v>
      </c>
    </row>
    <row r="3" spans="1:15" ht="45" x14ac:dyDescent="0.25">
      <c r="A3" s="3">
        <f t="shared" si="0"/>
        <v>43570</v>
      </c>
      <c r="B3" s="5" t="s">
        <v>15</v>
      </c>
      <c r="C3" s="5" t="s">
        <v>16</v>
      </c>
      <c r="D3" s="6" t="s">
        <v>17</v>
      </c>
      <c r="E3" s="6" t="s">
        <v>18</v>
      </c>
      <c r="H3" s="6" t="s">
        <v>19</v>
      </c>
      <c r="L3" s="6" t="s">
        <v>20</v>
      </c>
      <c r="O3" s="6" t="s">
        <v>21</v>
      </c>
    </row>
    <row r="4" spans="1:15" ht="60" x14ac:dyDescent="0.25">
      <c r="A4" s="3">
        <f t="shared" si="0"/>
        <v>43563</v>
      </c>
      <c r="B4" s="6" t="s">
        <v>22</v>
      </c>
    </row>
    <row r="5" spans="1:15" ht="30" x14ac:dyDescent="0.25">
      <c r="A5" s="3">
        <f t="shared" si="0"/>
        <v>43556</v>
      </c>
      <c r="B5" s="6" t="s">
        <v>23</v>
      </c>
      <c r="C5" s="2" t="s">
        <v>24</v>
      </c>
    </row>
    <row r="6" spans="1:15" ht="150" x14ac:dyDescent="0.25">
      <c r="A6" s="3">
        <f t="shared" si="0"/>
        <v>43549</v>
      </c>
      <c r="B6" s="6" t="s">
        <v>25</v>
      </c>
      <c r="C6" s="2" t="s">
        <v>26</v>
      </c>
      <c r="D6" t="s">
        <v>27</v>
      </c>
      <c r="E6" s="6" t="s">
        <v>28</v>
      </c>
      <c r="L6" t="s">
        <v>29</v>
      </c>
      <c r="N6" s="6" t="s">
        <v>30</v>
      </c>
    </row>
    <row r="7" spans="1:15" x14ac:dyDescent="0.25">
      <c r="A7" s="3">
        <f t="shared" si="0"/>
        <v>43542</v>
      </c>
    </row>
    <row r="8" spans="1:15" ht="75" x14ac:dyDescent="0.25">
      <c r="A8" s="3">
        <f t="shared" si="0"/>
        <v>43535</v>
      </c>
      <c r="B8" s="6" t="s">
        <v>31</v>
      </c>
      <c r="C8" s="5" t="s">
        <v>32</v>
      </c>
      <c r="E8" t="s">
        <v>33</v>
      </c>
      <c r="F8" t="s">
        <v>34</v>
      </c>
      <c r="H8" t="s">
        <v>35</v>
      </c>
    </row>
    <row r="9" spans="1:15" ht="90" x14ac:dyDescent="0.25">
      <c r="A9" s="3">
        <f t="shared" si="0"/>
        <v>43528</v>
      </c>
      <c r="B9" s="6" t="s">
        <v>36</v>
      </c>
      <c r="D9" s="6" t="s">
        <v>37</v>
      </c>
      <c r="G9" s="6" t="s">
        <v>38</v>
      </c>
      <c r="H9" s="6" t="s">
        <v>39</v>
      </c>
      <c r="I9" s="6" t="s">
        <v>40</v>
      </c>
      <c r="L9" s="6" t="s">
        <v>41</v>
      </c>
      <c r="M9" s="6" t="s">
        <v>42</v>
      </c>
      <c r="N9" s="6"/>
      <c r="O9" s="6"/>
    </row>
    <row r="10" spans="1:15" ht="90" x14ac:dyDescent="0.25">
      <c r="A10" s="3">
        <f t="shared" si="0"/>
        <v>43521</v>
      </c>
      <c r="B10" t="s">
        <v>43</v>
      </c>
      <c r="C10" s="5" t="s">
        <v>44</v>
      </c>
      <c r="D10" s="6" t="s">
        <v>45</v>
      </c>
      <c r="E10" t="s">
        <v>46</v>
      </c>
      <c r="F10" t="s">
        <v>47</v>
      </c>
      <c r="G10" t="s">
        <v>48</v>
      </c>
      <c r="H10" t="s">
        <v>49</v>
      </c>
      <c r="I10" s="6" t="s">
        <v>50</v>
      </c>
      <c r="K10" s="6" t="s">
        <v>51</v>
      </c>
      <c r="L10" t="s">
        <v>49</v>
      </c>
      <c r="M10" s="6" t="s">
        <v>52</v>
      </c>
      <c r="N10" s="6"/>
      <c r="O10" s="6"/>
    </row>
    <row r="11" spans="1:15" ht="45" x14ac:dyDescent="0.25">
      <c r="A11" s="3">
        <f t="shared" si="0"/>
        <v>43514</v>
      </c>
      <c r="D11" s="6" t="s">
        <v>53</v>
      </c>
      <c r="E11" s="6" t="s">
        <v>54</v>
      </c>
      <c r="F11" s="6" t="s">
        <v>55</v>
      </c>
      <c r="G11" s="6" t="s">
        <v>56</v>
      </c>
      <c r="H11" s="6" t="s">
        <v>49</v>
      </c>
      <c r="I11" s="6" t="s">
        <v>49</v>
      </c>
      <c r="L11" s="6" t="s">
        <v>57</v>
      </c>
      <c r="M11" s="6"/>
      <c r="N11" s="6"/>
      <c r="O11" s="6"/>
    </row>
    <row r="12" spans="1:15" ht="195" x14ac:dyDescent="0.25">
      <c r="A12" s="3">
        <f t="shared" si="0"/>
        <v>43507</v>
      </c>
      <c r="B12" s="6" t="s">
        <v>58</v>
      </c>
      <c r="D12" s="6" t="s">
        <v>59</v>
      </c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K12" s="6" t="s">
        <v>65</v>
      </c>
      <c r="L12" s="6" t="s">
        <v>66</v>
      </c>
      <c r="M12" s="6"/>
      <c r="N12" s="6"/>
      <c r="O12" s="6"/>
    </row>
    <row r="13" spans="1:15" ht="255" x14ac:dyDescent="0.25">
      <c r="A13" s="3">
        <f t="shared" si="0"/>
        <v>43500</v>
      </c>
      <c r="D13" s="6" t="s">
        <v>67</v>
      </c>
      <c r="E13" s="6" t="s">
        <v>68</v>
      </c>
      <c r="F13" s="7" t="s">
        <v>69</v>
      </c>
      <c r="G13" s="6" t="s">
        <v>70</v>
      </c>
      <c r="H13" s="7" t="s">
        <v>71</v>
      </c>
      <c r="I13" s="6" t="s">
        <v>72</v>
      </c>
      <c r="J13" s="6" t="s">
        <v>73</v>
      </c>
      <c r="K13" s="6" t="s">
        <v>74</v>
      </c>
      <c r="L13" s="7" t="s">
        <v>75</v>
      </c>
      <c r="M13" s="7"/>
      <c r="N13" s="7"/>
      <c r="O13" s="7"/>
    </row>
    <row r="14" spans="1:15" ht="195" x14ac:dyDescent="0.25">
      <c r="A14" s="3">
        <f>A16+7</f>
        <v>43493</v>
      </c>
      <c r="D14" s="6" t="s">
        <v>76</v>
      </c>
      <c r="E14" s="6" t="s">
        <v>77</v>
      </c>
      <c r="F14" s="6" t="s">
        <v>78</v>
      </c>
      <c r="H14" s="6" t="s">
        <v>79</v>
      </c>
      <c r="I14" s="6" t="s">
        <v>80</v>
      </c>
      <c r="J14" s="6" t="s">
        <v>81</v>
      </c>
      <c r="K14" s="6" t="s">
        <v>82</v>
      </c>
      <c r="L14" s="6"/>
      <c r="M14" s="6"/>
      <c r="N14" s="6"/>
      <c r="O14" s="6"/>
    </row>
    <row r="15" spans="1:15" ht="60" x14ac:dyDescent="0.25">
      <c r="A15" s="3">
        <v>43489</v>
      </c>
      <c r="D15" t="s">
        <v>83</v>
      </c>
      <c r="E15" s="6" t="s">
        <v>84</v>
      </c>
      <c r="F15" t="s">
        <v>85</v>
      </c>
      <c r="G15" s="6" t="s">
        <v>86</v>
      </c>
      <c r="H15" s="6" t="s">
        <v>87</v>
      </c>
      <c r="I15" s="6" t="s">
        <v>88</v>
      </c>
      <c r="J15" s="6" t="s">
        <v>89</v>
      </c>
      <c r="K15" s="6" t="s">
        <v>90</v>
      </c>
      <c r="L15" s="6"/>
      <c r="M15" s="6"/>
      <c r="N15" s="6"/>
      <c r="O15" s="6"/>
    </row>
    <row r="16" spans="1:15" x14ac:dyDescent="0.25">
      <c r="A16" s="3">
        <f t="shared" ref="A16:A30" si="1">A17+7</f>
        <v>43486</v>
      </c>
    </row>
    <row r="17" spans="1:15" x14ac:dyDescent="0.25">
      <c r="A17" s="3">
        <f t="shared" si="1"/>
        <v>43479</v>
      </c>
    </row>
    <row r="18" spans="1:15" x14ac:dyDescent="0.25">
      <c r="A18" s="3">
        <f t="shared" si="1"/>
        <v>43472</v>
      </c>
    </row>
    <row r="19" spans="1:15" ht="75" x14ac:dyDescent="0.25">
      <c r="A19" s="3">
        <f t="shared" si="1"/>
        <v>43465</v>
      </c>
      <c r="D19" s="6" t="s">
        <v>91</v>
      </c>
      <c r="E19" s="6" t="s">
        <v>92</v>
      </c>
      <c r="F19" t="s">
        <v>93</v>
      </c>
      <c r="G19" s="6" t="s">
        <v>94</v>
      </c>
      <c r="H19" s="6" t="s">
        <v>95</v>
      </c>
      <c r="I19" s="6" t="s">
        <v>96</v>
      </c>
      <c r="J19" s="6" t="s">
        <v>97</v>
      </c>
      <c r="K19" s="6" t="s">
        <v>98</v>
      </c>
      <c r="L19" s="6"/>
      <c r="M19" s="6"/>
      <c r="N19" s="6"/>
      <c r="O19" s="6"/>
    </row>
    <row r="20" spans="1:15" ht="90" x14ac:dyDescent="0.25">
      <c r="A20" s="3">
        <f t="shared" si="1"/>
        <v>43458</v>
      </c>
      <c r="D20" s="6" t="s">
        <v>99</v>
      </c>
      <c r="E20" s="8" t="s">
        <v>100</v>
      </c>
      <c r="F20" s="6" t="s">
        <v>101</v>
      </c>
      <c r="G20" s="9" t="s">
        <v>102</v>
      </c>
      <c r="H20" s="9" t="s">
        <v>103</v>
      </c>
      <c r="I20" s="6" t="s">
        <v>104</v>
      </c>
      <c r="J20" s="6" t="s">
        <v>105</v>
      </c>
      <c r="K20" s="9" t="s">
        <v>106</v>
      </c>
      <c r="L20" s="9"/>
      <c r="M20" s="9"/>
      <c r="N20" s="9"/>
      <c r="O20" s="9"/>
    </row>
    <row r="21" spans="1:15" ht="90" x14ac:dyDescent="0.25">
      <c r="A21" s="3">
        <f t="shared" si="1"/>
        <v>43451</v>
      </c>
      <c r="D21" s="6" t="s">
        <v>107</v>
      </c>
      <c r="E21" s="6" t="s">
        <v>108</v>
      </c>
      <c r="F21" s="6" t="s">
        <v>109</v>
      </c>
      <c r="G21" s="6" t="s">
        <v>110</v>
      </c>
      <c r="H21" s="6" t="s">
        <v>111</v>
      </c>
      <c r="I21" s="6" t="s">
        <v>112</v>
      </c>
      <c r="J21" s="6" t="s">
        <v>113</v>
      </c>
      <c r="K21" s="6" t="s">
        <v>114</v>
      </c>
      <c r="L21" s="6"/>
      <c r="M21" s="6"/>
      <c r="N21" s="6"/>
      <c r="O21" s="6"/>
    </row>
    <row r="22" spans="1:15" ht="60" x14ac:dyDescent="0.25">
      <c r="A22" s="3">
        <f t="shared" si="1"/>
        <v>43444</v>
      </c>
      <c r="D22" s="6" t="s">
        <v>115</v>
      </c>
      <c r="E22" s="6" t="s">
        <v>116</v>
      </c>
      <c r="F22" s="6" t="s">
        <v>117</v>
      </c>
      <c r="G22" s="6" t="s">
        <v>118</v>
      </c>
      <c r="H22" s="6" t="s">
        <v>119</v>
      </c>
      <c r="I22" s="6" t="s">
        <v>112</v>
      </c>
      <c r="J22" s="6" t="s">
        <v>97</v>
      </c>
      <c r="K22" s="6" t="s">
        <v>120</v>
      </c>
      <c r="L22" s="6"/>
      <c r="M22" s="6"/>
      <c r="N22" s="6"/>
      <c r="O22" s="6"/>
    </row>
    <row r="23" spans="1:15" ht="150" x14ac:dyDescent="0.25">
      <c r="A23" s="3">
        <f t="shared" si="1"/>
        <v>43437</v>
      </c>
      <c r="D23" s="6" t="s">
        <v>121</v>
      </c>
      <c r="E23" s="9" t="s">
        <v>122</v>
      </c>
      <c r="F23" s="6" t="s">
        <v>123</v>
      </c>
      <c r="G23" s="6" t="s">
        <v>124</v>
      </c>
      <c r="H23" s="6" t="s">
        <v>125</v>
      </c>
      <c r="I23" s="6" t="s">
        <v>126</v>
      </c>
      <c r="J23" s="6" t="s">
        <v>97</v>
      </c>
      <c r="K23" s="6" t="s">
        <v>127</v>
      </c>
      <c r="L23" s="6"/>
      <c r="M23" s="6"/>
      <c r="N23" s="6"/>
      <c r="O23" s="6"/>
    </row>
    <row r="24" spans="1:15" ht="60" x14ac:dyDescent="0.25">
      <c r="A24" s="3">
        <f t="shared" si="1"/>
        <v>43430</v>
      </c>
      <c r="D24" s="6" t="s">
        <v>128</v>
      </c>
      <c r="E24" t="s">
        <v>100</v>
      </c>
      <c r="F24" s="6" t="s">
        <v>129</v>
      </c>
      <c r="G24" s="6" t="s">
        <v>130</v>
      </c>
      <c r="H24" s="6" t="s">
        <v>131</v>
      </c>
      <c r="I24" s="6" t="s">
        <v>132</v>
      </c>
      <c r="J24" s="6" t="s">
        <v>133</v>
      </c>
      <c r="K24" s="6"/>
      <c r="L24" s="6"/>
      <c r="M24" s="6"/>
      <c r="N24" s="6"/>
      <c r="O24" s="6"/>
    </row>
    <row r="25" spans="1:15" ht="195" x14ac:dyDescent="0.25">
      <c r="A25" s="3">
        <f t="shared" si="1"/>
        <v>43423</v>
      </c>
      <c r="F25" s="6" t="s">
        <v>134</v>
      </c>
      <c r="G25" t="s">
        <v>135</v>
      </c>
      <c r="H25" s="6" t="s">
        <v>136</v>
      </c>
      <c r="I25" t="s">
        <v>137</v>
      </c>
      <c r="J25" s="6" t="s">
        <v>138</v>
      </c>
      <c r="K25" s="6" t="s">
        <v>139</v>
      </c>
      <c r="L25" s="6"/>
      <c r="M25" s="6"/>
      <c r="N25" s="6"/>
      <c r="O25" s="6"/>
    </row>
    <row r="26" spans="1:15" ht="90" x14ac:dyDescent="0.25">
      <c r="A26" s="3">
        <f t="shared" si="1"/>
        <v>43416</v>
      </c>
      <c r="B26" s="6"/>
      <c r="D26" s="6" t="s">
        <v>140</v>
      </c>
      <c r="E26" s="6" t="s">
        <v>141</v>
      </c>
      <c r="F26" s="6" t="s">
        <v>142</v>
      </c>
      <c r="G26" s="6" t="s">
        <v>143</v>
      </c>
      <c r="H26" s="6" t="s">
        <v>144</v>
      </c>
      <c r="I26" s="6" t="s">
        <v>145</v>
      </c>
      <c r="J26" s="6" t="s">
        <v>146</v>
      </c>
      <c r="K26" s="6"/>
      <c r="L26" s="6"/>
      <c r="M26" s="6"/>
      <c r="N26" s="6"/>
      <c r="O26" s="6"/>
    </row>
    <row r="27" spans="1:15" ht="30" x14ac:dyDescent="0.25">
      <c r="A27" s="3">
        <f t="shared" si="1"/>
        <v>43409</v>
      </c>
      <c r="B27" s="6"/>
      <c r="D27" s="6" t="s">
        <v>147</v>
      </c>
      <c r="F27" s="6"/>
      <c r="H27" s="6"/>
      <c r="I27" s="6"/>
    </row>
    <row r="28" spans="1:15" ht="45" x14ac:dyDescent="0.25">
      <c r="A28" s="3">
        <f t="shared" si="1"/>
        <v>43402</v>
      </c>
      <c r="B28" s="6" t="s">
        <v>148</v>
      </c>
      <c r="F28" s="6" t="s">
        <v>149</v>
      </c>
      <c r="H28" s="6" t="s">
        <v>150</v>
      </c>
      <c r="I28" s="6" t="s">
        <v>151</v>
      </c>
    </row>
    <row r="29" spans="1:15" ht="75" x14ac:dyDescent="0.25">
      <c r="A29" s="3">
        <f t="shared" si="1"/>
        <v>43395</v>
      </c>
      <c r="B29" t="s">
        <v>152</v>
      </c>
      <c r="D29" s="10" t="s">
        <v>153</v>
      </c>
    </row>
    <row r="30" spans="1:15" ht="105" x14ac:dyDescent="0.25">
      <c r="A30" s="3">
        <f t="shared" si="1"/>
        <v>43388</v>
      </c>
      <c r="B30" s="6" t="s">
        <v>154</v>
      </c>
      <c r="D30" s="6" t="s">
        <v>155</v>
      </c>
      <c r="G30" t="s">
        <v>156</v>
      </c>
      <c r="H30" s="11" t="s">
        <v>157</v>
      </c>
      <c r="I30" s="6" t="s">
        <v>158</v>
      </c>
    </row>
    <row r="31" spans="1:15" x14ac:dyDescent="0.25">
      <c r="A31" s="3">
        <v>43381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="90" zoomScaleNormal="90" workbookViewId="0">
      <selection activeCell="C4" sqref="C4"/>
    </sheetView>
  </sheetViews>
  <sheetFormatPr baseColWidth="10" defaultColWidth="9.140625" defaultRowHeight="15" x14ac:dyDescent="0.25"/>
  <cols>
    <col min="1" max="1" width="12.140625" customWidth="1"/>
    <col min="2" max="2" width="8.7109375" customWidth="1"/>
    <col min="3" max="3" width="66.140625" customWidth="1"/>
    <col min="4" max="4" width="12.42578125" customWidth="1"/>
    <col min="5" max="5" width="10.7109375" customWidth="1"/>
    <col min="6" max="6" width="20.85546875" customWidth="1"/>
    <col min="7" max="7" width="30.28515625" customWidth="1"/>
    <col min="8" max="8" width="24" customWidth="1"/>
    <col min="9" max="9" width="31.42578125" customWidth="1"/>
    <col min="10" max="1025" width="10.7109375" customWidth="1"/>
  </cols>
  <sheetData>
    <row r="1" spans="1:10" ht="45" x14ac:dyDescent="0.25">
      <c r="A1" t="s">
        <v>159</v>
      </c>
      <c r="B1" t="s">
        <v>160</v>
      </c>
      <c r="C1" t="s">
        <v>161</v>
      </c>
      <c r="D1" s="6" t="s">
        <v>162</v>
      </c>
      <c r="E1" t="s">
        <v>163</v>
      </c>
      <c r="F1" t="s">
        <v>164</v>
      </c>
      <c r="G1" t="s">
        <v>165</v>
      </c>
      <c r="H1" t="s">
        <v>166</v>
      </c>
      <c r="I1" t="s">
        <v>167</v>
      </c>
      <c r="J1" t="s">
        <v>159</v>
      </c>
    </row>
    <row r="2" spans="1:10" ht="60" x14ac:dyDescent="0.25">
      <c r="A2" s="16">
        <f>A3+1</f>
        <v>43676</v>
      </c>
      <c r="B2" t="s">
        <v>180</v>
      </c>
      <c r="C2" s="77" t="s">
        <v>745</v>
      </c>
      <c r="D2" s="6"/>
    </row>
    <row r="3" spans="1:10" ht="45" x14ac:dyDescent="0.25">
      <c r="A3" s="16">
        <v>43675</v>
      </c>
      <c r="B3" t="s">
        <v>740</v>
      </c>
      <c r="C3" s="77" t="s">
        <v>741</v>
      </c>
      <c r="D3" s="6"/>
    </row>
    <row r="4" spans="1:10" ht="60" x14ac:dyDescent="0.25">
      <c r="A4" s="16">
        <v>43675</v>
      </c>
      <c r="B4" t="s">
        <v>180</v>
      </c>
      <c r="C4" s="77" t="s">
        <v>719</v>
      </c>
      <c r="D4" s="6"/>
    </row>
    <row r="5" spans="1:10" ht="45" x14ac:dyDescent="0.25">
      <c r="A5" s="16">
        <f>A6+1</f>
        <v>43674</v>
      </c>
      <c r="B5" t="s">
        <v>715</v>
      </c>
      <c r="C5" s="77" t="s">
        <v>716</v>
      </c>
      <c r="D5" s="6"/>
    </row>
    <row r="6" spans="1:10" ht="60" x14ac:dyDescent="0.25">
      <c r="A6" s="16">
        <f>A7+1</f>
        <v>43673</v>
      </c>
      <c r="B6" t="s">
        <v>180</v>
      </c>
      <c r="C6" s="77" t="s">
        <v>714</v>
      </c>
      <c r="D6" s="6"/>
    </row>
    <row r="7" spans="1:10" x14ac:dyDescent="0.25">
      <c r="A7" s="16">
        <f>A8+1</f>
        <v>43672</v>
      </c>
      <c r="B7" t="s">
        <v>180</v>
      </c>
      <c r="C7" t="s">
        <v>718</v>
      </c>
      <c r="D7" s="6"/>
    </row>
    <row r="8" spans="1:10" ht="60" x14ac:dyDescent="0.25">
      <c r="A8" s="16">
        <f>A9+1</f>
        <v>43671</v>
      </c>
      <c r="B8" t="s">
        <v>180</v>
      </c>
      <c r="C8" s="77" t="s">
        <v>717</v>
      </c>
      <c r="D8" s="6"/>
    </row>
    <row r="9" spans="1:10" ht="60" x14ac:dyDescent="0.25">
      <c r="A9" s="16">
        <f>A10+1</f>
        <v>43670</v>
      </c>
      <c r="B9" t="s">
        <v>180</v>
      </c>
      <c r="C9" s="77" t="s">
        <v>713</v>
      </c>
      <c r="D9" s="6"/>
    </row>
    <row r="10" spans="1:10" ht="60" x14ac:dyDescent="0.25">
      <c r="A10" s="16">
        <v>43669</v>
      </c>
      <c r="B10" t="s">
        <v>180</v>
      </c>
      <c r="C10" s="77" t="s">
        <v>712</v>
      </c>
      <c r="D10" s="6"/>
    </row>
    <row r="11" spans="1:10" ht="60" x14ac:dyDescent="0.25">
      <c r="A11" s="12">
        <f>A14+3</f>
        <v>43668</v>
      </c>
      <c r="B11" t="s">
        <v>180</v>
      </c>
      <c r="C11" s="77" t="s">
        <v>708</v>
      </c>
      <c r="D11" s="6"/>
    </row>
    <row r="12" spans="1:10" x14ac:dyDescent="0.25">
      <c r="A12" s="12">
        <v>43668</v>
      </c>
      <c r="B12" t="s">
        <v>711</v>
      </c>
      <c r="C12" t="s">
        <v>710</v>
      </c>
      <c r="D12" s="6"/>
    </row>
    <row r="13" spans="1:10" x14ac:dyDescent="0.25">
      <c r="A13" s="12">
        <v>43668</v>
      </c>
      <c r="B13" t="s">
        <v>709</v>
      </c>
      <c r="C13" t="s">
        <v>710</v>
      </c>
      <c r="D13" s="6"/>
    </row>
    <row r="14" spans="1:10" ht="75" x14ac:dyDescent="0.25">
      <c r="A14" s="12">
        <f>A15+1</f>
        <v>43665</v>
      </c>
      <c r="B14" t="s">
        <v>180</v>
      </c>
      <c r="C14" s="77" t="s">
        <v>707</v>
      </c>
      <c r="D14" s="6"/>
    </row>
    <row r="15" spans="1:10" ht="60" x14ac:dyDescent="0.25">
      <c r="A15" s="12">
        <f>A16+1</f>
        <v>43664</v>
      </c>
      <c r="B15" t="s">
        <v>180</v>
      </c>
      <c r="C15" s="77" t="s">
        <v>706</v>
      </c>
      <c r="D15" s="6"/>
    </row>
    <row r="16" spans="1:10" ht="60" x14ac:dyDescent="0.25">
      <c r="A16" s="12">
        <f>A17+1</f>
        <v>43663</v>
      </c>
      <c r="B16" t="s">
        <v>180</v>
      </c>
      <c r="C16" s="77" t="s">
        <v>705</v>
      </c>
      <c r="D16" s="6"/>
    </row>
    <row r="17" spans="1:7" ht="30" x14ac:dyDescent="0.25">
      <c r="A17" s="12">
        <f>A18+1</f>
        <v>43662</v>
      </c>
      <c r="B17" t="s">
        <v>180</v>
      </c>
      <c r="C17" s="77" t="s">
        <v>704</v>
      </c>
      <c r="D17" s="6"/>
    </row>
    <row r="18" spans="1:7" ht="30" x14ac:dyDescent="0.25">
      <c r="A18" s="12">
        <f>A19+3</f>
        <v>43661</v>
      </c>
      <c r="B18" t="s">
        <v>180</v>
      </c>
      <c r="C18" s="78" t="s">
        <v>703</v>
      </c>
      <c r="D18" s="6"/>
    </row>
    <row r="19" spans="1:7" ht="30" x14ac:dyDescent="0.25">
      <c r="A19" s="12">
        <f>A20+1</f>
        <v>43658</v>
      </c>
      <c r="B19" t="s">
        <v>180</v>
      </c>
      <c r="C19" s="77" t="s">
        <v>702</v>
      </c>
      <c r="D19" s="6"/>
    </row>
    <row r="20" spans="1:7" ht="45" x14ac:dyDescent="0.25">
      <c r="A20" s="12">
        <f>A21+1</f>
        <v>43657</v>
      </c>
      <c r="B20" t="s">
        <v>180</v>
      </c>
      <c r="C20" s="13" t="s">
        <v>701</v>
      </c>
      <c r="D20" s="6"/>
    </row>
    <row r="21" spans="1:7" ht="30" x14ac:dyDescent="0.25">
      <c r="A21" s="12">
        <f>A22+1</f>
        <v>43656</v>
      </c>
      <c r="B21" t="s">
        <v>180</v>
      </c>
      <c r="C21" s="13" t="s">
        <v>700</v>
      </c>
      <c r="D21" s="6"/>
    </row>
    <row r="22" spans="1:7" ht="30" x14ac:dyDescent="0.25">
      <c r="A22" s="12">
        <f>A23+1</f>
        <v>43655</v>
      </c>
      <c r="B22" t="s">
        <v>180</v>
      </c>
      <c r="C22" s="13" t="s">
        <v>699</v>
      </c>
      <c r="D22" s="6"/>
    </row>
    <row r="23" spans="1:7" x14ac:dyDescent="0.25">
      <c r="A23" s="12">
        <f>A25+1</f>
        <v>43654</v>
      </c>
      <c r="B23" t="s">
        <v>180</v>
      </c>
      <c r="C23" t="s">
        <v>566</v>
      </c>
      <c r="D23" s="6"/>
    </row>
    <row r="24" spans="1:7" x14ac:dyDescent="0.25">
      <c r="A24" s="12">
        <v>43653</v>
      </c>
      <c r="B24" t="s">
        <v>697</v>
      </c>
      <c r="C24" t="s">
        <v>698</v>
      </c>
      <c r="D24" s="6"/>
    </row>
    <row r="25" spans="1:7" x14ac:dyDescent="0.25">
      <c r="A25" s="12">
        <v>43653</v>
      </c>
      <c r="B25" t="s">
        <v>168</v>
      </c>
      <c r="C25" t="s">
        <v>169</v>
      </c>
      <c r="D25" s="6"/>
    </row>
    <row r="26" spans="1:7" x14ac:dyDescent="0.25">
      <c r="A26" s="12">
        <v>43653</v>
      </c>
      <c r="B26" t="s">
        <v>170</v>
      </c>
      <c r="C26" t="s">
        <v>171</v>
      </c>
      <c r="D26" s="6"/>
    </row>
    <row r="27" spans="1:7" ht="30" x14ac:dyDescent="0.25">
      <c r="A27" s="12">
        <f>A28+1</f>
        <v>43651</v>
      </c>
      <c r="B27" t="str">
        <f>B28</f>
        <v>dax intr</v>
      </c>
      <c r="C27" s="13" t="s">
        <v>172</v>
      </c>
      <c r="D27" s="6"/>
      <c r="E27" t="s">
        <v>173</v>
      </c>
      <c r="F27" t="s">
        <v>174</v>
      </c>
      <c r="G27" t="s">
        <v>175</v>
      </c>
    </row>
    <row r="28" spans="1:7" ht="30" x14ac:dyDescent="0.25">
      <c r="A28" s="12">
        <f>A29+1</f>
        <v>43650</v>
      </c>
      <c r="B28" t="str">
        <f>B29</f>
        <v>dax intr</v>
      </c>
      <c r="C28" s="6" t="s">
        <v>176</v>
      </c>
      <c r="D28" s="6"/>
      <c r="F28" t="s">
        <v>174</v>
      </c>
      <c r="G28" t="s">
        <v>177</v>
      </c>
    </row>
    <row r="29" spans="1:7" ht="30" x14ac:dyDescent="0.25">
      <c r="A29" s="12">
        <f>A30+1</f>
        <v>43649</v>
      </c>
      <c r="B29" t="str">
        <f>B30</f>
        <v>dax intr</v>
      </c>
      <c r="C29" s="14" t="s">
        <v>178</v>
      </c>
      <c r="D29" s="6"/>
    </row>
    <row r="30" spans="1:7" ht="30" x14ac:dyDescent="0.25">
      <c r="A30" s="12">
        <f>A31+1</f>
        <v>43648</v>
      </c>
      <c r="B30" t="str">
        <f>B31</f>
        <v>dax intr</v>
      </c>
      <c r="C30" s="6" t="s">
        <v>179</v>
      </c>
      <c r="D30" s="6"/>
    </row>
    <row r="31" spans="1:7" ht="30" x14ac:dyDescent="0.25">
      <c r="A31" s="12">
        <v>43647</v>
      </c>
      <c r="B31" t="s">
        <v>180</v>
      </c>
      <c r="C31" s="6" t="s">
        <v>181</v>
      </c>
      <c r="D31" s="6"/>
    </row>
    <row r="32" spans="1:7" ht="90" x14ac:dyDescent="0.25">
      <c r="A32" s="12">
        <v>43646</v>
      </c>
      <c r="B32" t="s">
        <v>182</v>
      </c>
      <c r="C32" s="6" t="s">
        <v>183</v>
      </c>
      <c r="D32" s="6"/>
    </row>
    <row r="33" spans="1:10" ht="30" x14ac:dyDescent="0.25">
      <c r="A33" s="12">
        <f>A34+1</f>
        <v>43644</v>
      </c>
      <c r="B33" t="s">
        <v>180</v>
      </c>
      <c r="C33" s="14" t="s">
        <v>184</v>
      </c>
      <c r="D33" s="6"/>
    </row>
    <row r="34" spans="1:10" ht="30" x14ac:dyDescent="0.25">
      <c r="A34" s="12">
        <f>A35+1</f>
        <v>43643</v>
      </c>
      <c r="B34" t="s">
        <v>180</v>
      </c>
      <c r="C34" s="6" t="s">
        <v>185</v>
      </c>
      <c r="D34" s="6"/>
    </row>
    <row r="35" spans="1:10" x14ac:dyDescent="0.25">
      <c r="A35" s="12">
        <f>A36+1</f>
        <v>43642</v>
      </c>
      <c r="B35" t="s">
        <v>180</v>
      </c>
      <c r="C35" t="s">
        <v>186</v>
      </c>
      <c r="D35" s="6"/>
    </row>
    <row r="36" spans="1:10" x14ac:dyDescent="0.25">
      <c r="A36" s="12">
        <f>A37+1</f>
        <v>43641</v>
      </c>
      <c r="B36" t="s">
        <v>180</v>
      </c>
      <c r="D36" s="6"/>
    </row>
    <row r="37" spans="1:10" ht="45" x14ac:dyDescent="0.25">
      <c r="A37" s="12">
        <v>43640</v>
      </c>
      <c r="B37" t="s">
        <v>180</v>
      </c>
      <c r="C37" s="6" t="s">
        <v>187</v>
      </c>
      <c r="D37" s="6"/>
    </row>
    <row r="38" spans="1:10" ht="30" x14ac:dyDescent="0.25">
      <c r="A38" s="12">
        <v>43639</v>
      </c>
      <c r="B38" t="s">
        <v>188</v>
      </c>
      <c r="C38" s="6" t="s">
        <v>189</v>
      </c>
      <c r="D38" s="6"/>
    </row>
    <row r="39" spans="1:10" ht="30" x14ac:dyDescent="0.25">
      <c r="A39" s="12">
        <v>43633</v>
      </c>
      <c r="B39" t="s">
        <v>10</v>
      </c>
      <c r="C39" s="6" t="s">
        <v>190</v>
      </c>
      <c r="D39" s="6"/>
    </row>
    <row r="40" spans="1:10" ht="30" x14ac:dyDescent="0.25">
      <c r="A40" s="12">
        <v>43625</v>
      </c>
      <c r="B40" t="s">
        <v>10</v>
      </c>
      <c r="C40" s="6" t="s">
        <v>191</v>
      </c>
      <c r="D40" s="6"/>
    </row>
    <row r="41" spans="1:10" x14ac:dyDescent="0.25">
      <c r="A41" s="12">
        <v>43622</v>
      </c>
      <c r="B41" t="s">
        <v>10</v>
      </c>
      <c r="C41" t="s">
        <v>192</v>
      </c>
      <c r="D41" s="6"/>
    </row>
    <row r="42" spans="1:10" ht="30" x14ac:dyDescent="0.25">
      <c r="A42" s="12">
        <v>43618</v>
      </c>
      <c r="B42" t="s">
        <v>10</v>
      </c>
      <c r="C42" s="6" t="s">
        <v>193</v>
      </c>
      <c r="D42" s="6"/>
    </row>
    <row r="43" spans="1:10" x14ac:dyDescent="0.25">
      <c r="B43" t="s">
        <v>194</v>
      </c>
      <c r="D43" s="6"/>
      <c r="E43" t="s">
        <v>195</v>
      </c>
      <c r="G43" t="s">
        <v>196</v>
      </c>
    </row>
    <row r="44" spans="1:10" ht="30" x14ac:dyDescent="0.25">
      <c r="B44" t="s">
        <v>197</v>
      </c>
      <c r="D44" s="6"/>
      <c r="E44" t="s">
        <v>198</v>
      </c>
      <c r="F44" s="6" t="s">
        <v>199</v>
      </c>
      <c r="G44" t="s">
        <v>200</v>
      </c>
    </row>
    <row r="45" spans="1:10" ht="30" x14ac:dyDescent="0.25">
      <c r="B45" t="s">
        <v>10</v>
      </c>
      <c r="D45" s="6"/>
      <c r="E45" t="s">
        <v>198</v>
      </c>
      <c r="F45" s="6" t="s">
        <v>201</v>
      </c>
      <c r="G45" t="s">
        <v>202</v>
      </c>
    </row>
    <row r="46" spans="1:10" ht="30" x14ac:dyDescent="0.25">
      <c r="B46" t="s">
        <v>194</v>
      </c>
      <c r="D46" s="6"/>
      <c r="E46" t="s">
        <v>203</v>
      </c>
      <c r="F46" s="6" t="s">
        <v>204</v>
      </c>
      <c r="G46" s="6" t="s">
        <v>205</v>
      </c>
      <c r="I46" s="6" t="s">
        <v>206</v>
      </c>
    </row>
    <row r="47" spans="1:10" ht="30" x14ac:dyDescent="0.25">
      <c r="B47" t="s">
        <v>197</v>
      </c>
      <c r="D47" s="6"/>
      <c r="E47" t="s">
        <v>198</v>
      </c>
      <c r="F47" s="6" t="s">
        <v>207</v>
      </c>
      <c r="G47" t="s">
        <v>208</v>
      </c>
    </row>
    <row r="48" spans="1:10" ht="30" x14ac:dyDescent="0.25">
      <c r="A48" s="15">
        <v>43570</v>
      </c>
      <c r="B48" t="s">
        <v>10</v>
      </c>
      <c r="D48" s="6"/>
      <c r="E48" t="s">
        <v>209</v>
      </c>
      <c r="F48" s="6" t="s">
        <v>210</v>
      </c>
      <c r="G48" t="s">
        <v>211</v>
      </c>
      <c r="I48" t="s">
        <v>212</v>
      </c>
      <c r="J48" s="15">
        <v>43570</v>
      </c>
    </row>
    <row r="49" spans="1:10" ht="30" x14ac:dyDescent="0.25">
      <c r="B49" t="s">
        <v>213</v>
      </c>
      <c r="D49" s="6"/>
      <c r="E49" t="s">
        <v>198</v>
      </c>
      <c r="F49" s="6" t="s">
        <v>214</v>
      </c>
      <c r="G49" t="s">
        <v>215</v>
      </c>
    </row>
    <row r="50" spans="1:10" ht="30" x14ac:dyDescent="0.25">
      <c r="A50" s="15">
        <v>43562</v>
      </c>
      <c r="B50" t="s">
        <v>197</v>
      </c>
      <c r="D50" s="6"/>
      <c r="E50" t="s">
        <v>198</v>
      </c>
      <c r="F50" s="6" t="s">
        <v>216</v>
      </c>
      <c r="G50" t="s">
        <v>215</v>
      </c>
      <c r="J50" s="15">
        <v>43562</v>
      </c>
    </row>
    <row r="51" spans="1:10" ht="60" x14ac:dyDescent="0.25">
      <c r="A51" s="15">
        <v>43562</v>
      </c>
      <c r="B51" t="s">
        <v>10</v>
      </c>
      <c r="D51" s="6" t="s">
        <v>217</v>
      </c>
      <c r="E51" t="s">
        <v>218</v>
      </c>
      <c r="F51" s="6" t="s">
        <v>219</v>
      </c>
      <c r="G51" t="s">
        <v>215</v>
      </c>
      <c r="H51" s="6" t="s">
        <v>220</v>
      </c>
      <c r="J51" s="15">
        <v>43562</v>
      </c>
    </row>
    <row r="52" spans="1:10" ht="75" x14ac:dyDescent="0.25">
      <c r="A52" s="15">
        <v>43555</v>
      </c>
      <c r="B52" t="s">
        <v>221</v>
      </c>
      <c r="D52" s="6"/>
      <c r="F52" s="6" t="s">
        <v>222</v>
      </c>
      <c r="G52" t="s">
        <v>223</v>
      </c>
      <c r="I52" t="s">
        <v>224</v>
      </c>
      <c r="J52" s="15">
        <v>43555</v>
      </c>
    </row>
    <row r="53" spans="1:10" ht="60" x14ac:dyDescent="0.25">
      <c r="A53" s="15">
        <v>43555</v>
      </c>
      <c r="B53" t="s">
        <v>194</v>
      </c>
      <c r="E53" t="s">
        <v>225</v>
      </c>
      <c r="F53" s="6" t="s">
        <v>226</v>
      </c>
      <c r="I53" s="6" t="s">
        <v>227</v>
      </c>
      <c r="J53" s="15">
        <v>43555</v>
      </c>
    </row>
    <row r="54" spans="1:10" x14ac:dyDescent="0.25">
      <c r="B54" t="s">
        <v>213</v>
      </c>
      <c r="D54" s="6"/>
      <c r="G54" t="s">
        <v>223</v>
      </c>
      <c r="I54" t="s">
        <v>228</v>
      </c>
    </row>
    <row r="55" spans="1:10" ht="60" x14ac:dyDescent="0.25">
      <c r="A55" s="15">
        <v>43555</v>
      </c>
      <c r="B55" t="s">
        <v>10</v>
      </c>
      <c r="D55" s="6"/>
      <c r="E55" t="s">
        <v>209</v>
      </c>
      <c r="F55" s="6" t="s">
        <v>229</v>
      </c>
      <c r="G55" t="s">
        <v>223</v>
      </c>
      <c r="I55" s="6" t="s">
        <v>230</v>
      </c>
      <c r="J55" s="15">
        <v>43555</v>
      </c>
    </row>
    <row r="56" spans="1:10" ht="30" x14ac:dyDescent="0.25">
      <c r="A56" s="15">
        <v>43555</v>
      </c>
      <c r="B56" t="s">
        <v>231</v>
      </c>
      <c r="D56" s="6"/>
      <c r="E56" t="s">
        <v>209</v>
      </c>
      <c r="F56" s="6" t="s">
        <v>232</v>
      </c>
      <c r="G56" t="s">
        <v>233</v>
      </c>
      <c r="I56" s="6" t="s">
        <v>234</v>
      </c>
      <c r="J56" s="15">
        <v>43555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4" workbookViewId="0">
      <selection activeCell="B4" sqref="B4"/>
    </sheetView>
  </sheetViews>
  <sheetFormatPr baseColWidth="10" defaultRowHeight="15" x14ac:dyDescent="0.25"/>
  <cols>
    <col min="1" max="2" width="11.42578125" style="80"/>
    <col min="3" max="3" width="19.28515625" style="80" customWidth="1"/>
    <col min="4" max="4" width="20" style="80" customWidth="1"/>
    <col min="5" max="5" width="35" style="80" customWidth="1"/>
    <col min="6" max="6" width="29" style="80" customWidth="1"/>
    <col min="7" max="7" width="32" style="80" customWidth="1"/>
    <col min="8" max="9" width="16.7109375" style="80" customWidth="1"/>
    <col min="10" max="10" width="18" style="80" customWidth="1"/>
    <col min="11" max="16384" width="11.42578125" style="80"/>
  </cols>
  <sheetData>
    <row r="1" spans="1:9" ht="45" x14ac:dyDescent="0.25">
      <c r="C1" s="84" t="s">
        <v>749</v>
      </c>
      <c r="D1" s="84" t="s">
        <v>720</v>
      </c>
      <c r="E1" s="84" t="s">
        <v>723</v>
      </c>
      <c r="F1" s="84" t="s">
        <v>724</v>
      </c>
      <c r="G1" s="84" t="s">
        <v>727</v>
      </c>
      <c r="H1" s="86" t="s">
        <v>750</v>
      </c>
      <c r="I1" s="86" t="s">
        <v>751</v>
      </c>
    </row>
    <row r="2" spans="1:9" ht="60" x14ac:dyDescent="0.25">
      <c r="A2" s="81">
        <v>43676</v>
      </c>
      <c r="B2" s="80" t="s">
        <v>721</v>
      </c>
      <c r="C2" s="82" t="s">
        <v>754</v>
      </c>
      <c r="D2" s="80" t="s">
        <v>748</v>
      </c>
      <c r="I2" s="82" t="s">
        <v>752</v>
      </c>
    </row>
    <row r="3" spans="1:9" x14ac:dyDescent="0.25">
      <c r="B3" s="80" t="s">
        <v>746</v>
      </c>
      <c r="D3" s="80" t="s">
        <v>747</v>
      </c>
    </row>
    <row r="4" spans="1:9" ht="120" x14ac:dyDescent="0.25">
      <c r="B4" s="80" t="s">
        <v>725</v>
      </c>
      <c r="D4" s="80" t="s">
        <v>753</v>
      </c>
      <c r="H4" s="82" t="s">
        <v>756</v>
      </c>
    </row>
    <row r="5" spans="1:9" ht="135" x14ac:dyDescent="0.25">
      <c r="B5" s="80" t="s">
        <v>759</v>
      </c>
      <c r="D5" s="80" t="s">
        <v>755</v>
      </c>
      <c r="H5" s="82" t="s">
        <v>757</v>
      </c>
    </row>
    <row r="6" spans="1:9" x14ac:dyDescent="0.25">
      <c r="B6" s="80" t="s">
        <v>729</v>
      </c>
      <c r="D6" s="80" t="s">
        <v>753</v>
      </c>
    </row>
    <row r="7" spans="1:9" ht="45" x14ac:dyDescent="0.25">
      <c r="B7" s="80" t="s">
        <v>758</v>
      </c>
      <c r="D7" s="80" t="s">
        <v>760</v>
      </c>
      <c r="H7" s="82" t="s">
        <v>761</v>
      </c>
    </row>
    <row r="8" spans="1:9" ht="60" x14ac:dyDescent="0.25">
      <c r="B8" s="80">
        <v>12250</v>
      </c>
      <c r="I8" s="82" t="s">
        <v>762</v>
      </c>
    </row>
    <row r="9" spans="1:9" ht="45" x14ac:dyDescent="0.25">
      <c r="B9" s="80" t="s">
        <v>764</v>
      </c>
      <c r="D9" s="80" t="s">
        <v>765</v>
      </c>
      <c r="H9" s="82" t="s">
        <v>763</v>
      </c>
    </row>
    <row r="11" spans="1:9" s="83" customFormat="1" x14ac:dyDescent="0.25">
      <c r="A11" s="85">
        <v>43675</v>
      </c>
      <c r="B11" s="83" t="s">
        <v>721</v>
      </c>
      <c r="D11" s="83" t="s">
        <v>732</v>
      </c>
      <c r="E11" s="83" t="s">
        <v>736</v>
      </c>
      <c r="F11" s="83" t="s">
        <v>734</v>
      </c>
      <c r="G11" s="83" t="s">
        <v>735</v>
      </c>
    </row>
    <row r="12" spans="1:9" x14ac:dyDescent="0.25">
      <c r="B12" s="80" t="s">
        <v>722</v>
      </c>
      <c r="D12" s="80" t="s">
        <v>733</v>
      </c>
      <c r="E12" s="80" t="s">
        <v>737</v>
      </c>
      <c r="F12" s="80" t="s">
        <v>734</v>
      </c>
      <c r="G12" s="80" t="s">
        <v>735</v>
      </c>
    </row>
    <row r="13" spans="1:9" x14ac:dyDescent="0.25">
      <c r="B13" s="80" t="s">
        <v>725</v>
      </c>
      <c r="D13" s="80" t="s">
        <v>726</v>
      </c>
      <c r="E13" s="80" t="s">
        <v>726</v>
      </c>
    </row>
    <row r="14" spans="1:9" x14ac:dyDescent="0.25">
      <c r="B14" s="80" t="s">
        <v>729</v>
      </c>
      <c r="E14" s="80" t="s">
        <v>726</v>
      </c>
    </row>
    <row r="15" spans="1:9" ht="30" x14ac:dyDescent="0.25">
      <c r="B15" s="80" t="s">
        <v>730</v>
      </c>
      <c r="D15" s="80" t="s">
        <v>744</v>
      </c>
      <c r="F15" s="82" t="s">
        <v>731</v>
      </c>
      <c r="G15" s="80" t="s">
        <v>728</v>
      </c>
    </row>
    <row r="16" spans="1:9" x14ac:dyDescent="0.25">
      <c r="B16" s="80" t="s">
        <v>738</v>
      </c>
      <c r="E16" s="80" t="s">
        <v>739</v>
      </c>
    </row>
    <row r="17" spans="2:4" x14ac:dyDescent="0.25">
      <c r="B17" s="80" t="s">
        <v>742</v>
      </c>
      <c r="D17" s="80" t="s">
        <v>743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="90" zoomScaleNormal="90" workbookViewId="0"/>
  </sheetViews>
  <sheetFormatPr baseColWidth="10" defaultColWidth="9.140625" defaultRowHeight="15" x14ac:dyDescent="0.25"/>
  <cols>
    <col min="1" max="1" width="16.7109375" customWidth="1"/>
    <col min="2" max="11" width="8.7109375" customWidth="1"/>
    <col min="12" max="12" width="14.85546875" customWidth="1"/>
    <col min="13" max="13" width="24.140625" customWidth="1"/>
    <col min="14" max="1025" width="8.7109375" customWidth="1"/>
  </cols>
  <sheetData>
    <row r="1" spans="1:13" x14ac:dyDescent="0.25">
      <c r="A1">
        <v>99645175</v>
      </c>
      <c r="B1">
        <v>2620252088</v>
      </c>
      <c r="C1" t="s">
        <v>295</v>
      </c>
      <c r="D1">
        <v>5</v>
      </c>
      <c r="E1" t="s">
        <v>296</v>
      </c>
      <c r="F1">
        <v>11897.83</v>
      </c>
      <c r="G1">
        <v>11899.93</v>
      </c>
      <c r="H1">
        <v>2.1</v>
      </c>
      <c r="I1">
        <v>1.05</v>
      </c>
      <c r="J1">
        <v>0</v>
      </c>
      <c r="K1">
        <v>1.05</v>
      </c>
      <c r="L1" s="76">
        <v>43615.454861111102</v>
      </c>
      <c r="M1" s="76">
        <v>43615.460416666698</v>
      </c>
    </row>
    <row r="2" spans="1:13" x14ac:dyDescent="0.25">
      <c r="A2">
        <v>99644998</v>
      </c>
      <c r="B2">
        <v>2620252088</v>
      </c>
      <c r="C2" t="s">
        <v>295</v>
      </c>
      <c r="D2">
        <v>5</v>
      </c>
      <c r="E2" t="s">
        <v>297</v>
      </c>
      <c r="F2">
        <v>11886.61</v>
      </c>
      <c r="G2">
        <v>11885.45</v>
      </c>
      <c r="H2">
        <v>1.1599999999999999</v>
      </c>
      <c r="I2">
        <v>0.57999999999999996</v>
      </c>
      <c r="J2">
        <v>0</v>
      </c>
      <c r="K2">
        <v>0.57999999999999996</v>
      </c>
      <c r="L2" s="76">
        <v>43615.443055555603</v>
      </c>
      <c r="M2" s="76">
        <v>43615.444444444402</v>
      </c>
    </row>
    <row r="3" spans="1:13" x14ac:dyDescent="0.25">
      <c r="A3">
        <v>99644978</v>
      </c>
      <c r="B3">
        <v>2620252088</v>
      </c>
      <c r="C3" t="s">
        <v>295</v>
      </c>
      <c r="D3">
        <v>5</v>
      </c>
      <c r="E3" t="s">
        <v>297</v>
      </c>
      <c r="F3">
        <v>11889.17</v>
      </c>
      <c r="G3">
        <v>11888.02</v>
      </c>
      <c r="H3">
        <v>1.1499999999999999</v>
      </c>
      <c r="I3">
        <v>0.57999999999999996</v>
      </c>
      <c r="J3">
        <v>0</v>
      </c>
      <c r="K3">
        <v>0.57999999999999996</v>
      </c>
      <c r="L3" s="76">
        <v>43615.442361111098</v>
      </c>
      <c r="M3" s="76">
        <v>43615.442361111098</v>
      </c>
    </row>
    <row r="4" spans="1:13" x14ac:dyDescent="0.25">
      <c r="A4">
        <v>99644867</v>
      </c>
      <c r="B4">
        <v>2620252088</v>
      </c>
      <c r="C4" t="s">
        <v>295</v>
      </c>
      <c r="D4">
        <v>5</v>
      </c>
      <c r="E4" t="s">
        <v>296</v>
      </c>
      <c r="F4">
        <v>11896.39</v>
      </c>
      <c r="G4">
        <v>11897.15</v>
      </c>
      <c r="H4">
        <v>0.76</v>
      </c>
      <c r="I4">
        <v>0.38</v>
      </c>
      <c r="J4">
        <v>0</v>
      </c>
      <c r="K4">
        <v>0.38</v>
      </c>
      <c r="L4" s="76">
        <v>43615.436805555597</v>
      </c>
      <c r="M4" s="76">
        <v>43615.436805555597</v>
      </c>
    </row>
    <row r="5" spans="1:13" x14ac:dyDescent="0.25">
      <c r="A5">
        <v>99644779</v>
      </c>
      <c r="B5">
        <v>2620252088</v>
      </c>
      <c r="C5" t="s">
        <v>295</v>
      </c>
      <c r="D5">
        <v>5</v>
      </c>
      <c r="E5" t="s">
        <v>297</v>
      </c>
      <c r="F5">
        <v>11887.4</v>
      </c>
      <c r="G5">
        <v>11895.63</v>
      </c>
      <c r="H5">
        <v>-8.23</v>
      </c>
      <c r="I5">
        <v>-4.12</v>
      </c>
      <c r="J5">
        <v>0</v>
      </c>
      <c r="K5">
        <v>-4.12</v>
      </c>
      <c r="L5" s="76">
        <v>43615.431250000001</v>
      </c>
      <c r="M5" s="76">
        <v>43615.434722222199</v>
      </c>
    </row>
    <row r="6" spans="1:13" x14ac:dyDescent="0.25">
      <c r="A6">
        <v>99644710</v>
      </c>
      <c r="B6">
        <v>2620252088</v>
      </c>
      <c r="C6" t="s">
        <v>295</v>
      </c>
      <c r="D6">
        <v>5</v>
      </c>
      <c r="E6" t="s">
        <v>297</v>
      </c>
      <c r="F6">
        <v>11888.05</v>
      </c>
      <c r="G6">
        <v>11891.22</v>
      </c>
      <c r="H6">
        <v>-3.17</v>
      </c>
      <c r="I6">
        <v>-1.59</v>
      </c>
      <c r="J6">
        <v>0</v>
      </c>
      <c r="K6">
        <v>-1.59</v>
      </c>
      <c r="L6" s="76">
        <v>43615.4284722222</v>
      </c>
      <c r="M6" s="76">
        <v>43615.429861111101</v>
      </c>
    </row>
    <row r="7" spans="1:13" x14ac:dyDescent="0.25">
      <c r="A7">
        <v>99644649</v>
      </c>
      <c r="B7">
        <v>2620252088</v>
      </c>
      <c r="C7" t="s">
        <v>295</v>
      </c>
      <c r="D7">
        <v>5</v>
      </c>
      <c r="E7" t="s">
        <v>296</v>
      </c>
      <c r="F7">
        <v>11892.75</v>
      </c>
      <c r="G7">
        <v>11893.68</v>
      </c>
      <c r="H7">
        <v>0.93</v>
      </c>
      <c r="I7">
        <v>0.47</v>
      </c>
      <c r="J7">
        <v>0</v>
      </c>
      <c r="K7">
        <v>0.47</v>
      </c>
      <c r="L7" s="76">
        <v>43615.426388888904</v>
      </c>
      <c r="M7" s="76">
        <v>43615.426388888904</v>
      </c>
    </row>
    <row r="8" spans="1:13" x14ac:dyDescent="0.25">
      <c r="A8">
        <v>99644405</v>
      </c>
      <c r="B8">
        <v>2620252088</v>
      </c>
      <c r="C8" t="s">
        <v>295</v>
      </c>
      <c r="D8">
        <v>5</v>
      </c>
      <c r="E8" t="s">
        <v>297</v>
      </c>
      <c r="F8">
        <v>11894.56</v>
      </c>
      <c r="G8">
        <v>11893.15</v>
      </c>
      <c r="H8">
        <v>1.41</v>
      </c>
      <c r="I8">
        <v>0.71</v>
      </c>
      <c r="J8">
        <v>0</v>
      </c>
      <c r="K8">
        <v>0.71</v>
      </c>
      <c r="L8" s="76">
        <v>43615.416666666701</v>
      </c>
      <c r="M8" s="76">
        <v>43615.417361111096</v>
      </c>
    </row>
    <row r="9" spans="1:13" x14ac:dyDescent="0.25">
      <c r="A9">
        <v>99644312</v>
      </c>
      <c r="B9">
        <v>2620252088</v>
      </c>
      <c r="C9" t="s">
        <v>295</v>
      </c>
      <c r="D9">
        <v>5</v>
      </c>
      <c r="E9" t="s">
        <v>296</v>
      </c>
      <c r="F9">
        <v>11901.35</v>
      </c>
      <c r="G9">
        <v>11903</v>
      </c>
      <c r="H9">
        <v>1.65</v>
      </c>
      <c r="I9">
        <v>0.83</v>
      </c>
      <c r="J9">
        <v>0</v>
      </c>
      <c r="K9">
        <v>0.83</v>
      </c>
      <c r="L9" s="76">
        <v>43615.411805555603</v>
      </c>
      <c r="M9" s="76">
        <v>43615.411805555603</v>
      </c>
    </row>
    <row r="10" spans="1:13" x14ac:dyDescent="0.25">
      <c r="A10">
        <v>99644184</v>
      </c>
      <c r="B10">
        <v>2620252088</v>
      </c>
      <c r="C10" t="s">
        <v>295</v>
      </c>
      <c r="D10">
        <v>5</v>
      </c>
      <c r="E10" t="s">
        <v>297</v>
      </c>
      <c r="F10">
        <v>11894.65</v>
      </c>
      <c r="G10">
        <v>11893.58</v>
      </c>
      <c r="H10">
        <v>1.07</v>
      </c>
      <c r="I10">
        <v>0.54</v>
      </c>
      <c r="J10">
        <v>0</v>
      </c>
      <c r="K10">
        <v>0.54</v>
      </c>
      <c r="L10" s="76">
        <v>43615.40625</v>
      </c>
      <c r="M10" s="76">
        <v>43615.406944444498</v>
      </c>
    </row>
    <row r="11" spans="1:13" x14ac:dyDescent="0.25">
      <c r="A11">
        <v>99644149</v>
      </c>
      <c r="B11">
        <v>2620252088</v>
      </c>
      <c r="C11" t="s">
        <v>295</v>
      </c>
      <c r="D11">
        <v>5</v>
      </c>
      <c r="E11" t="s">
        <v>296</v>
      </c>
      <c r="F11">
        <v>11905.75</v>
      </c>
      <c r="G11">
        <v>11900.15</v>
      </c>
      <c r="H11">
        <v>-5.6</v>
      </c>
      <c r="I11">
        <v>-2.8</v>
      </c>
      <c r="J11">
        <v>0</v>
      </c>
      <c r="K11">
        <v>-2.8</v>
      </c>
      <c r="L11" s="76">
        <v>43615.404861111099</v>
      </c>
      <c r="M11" s="76">
        <v>43615.405555555597</v>
      </c>
    </row>
    <row r="12" spans="1:13" x14ac:dyDescent="0.25">
      <c r="A12">
        <v>99643995</v>
      </c>
      <c r="B12">
        <v>2620252088</v>
      </c>
      <c r="C12" t="s">
        <v>295</v>
      </c>
      <c r="D12">
        <v>5</v>
      </c>
      <c r="E12" t="s">
        <v>296</v>
      </c>
      <c r="F12">
        <v>11902.94</v>
      </c>
      <c r="G12">
        <v>11897.73</v>
      </c>
      <c r="H12">
        <v>-5.21</v>
      </c>
      <c r="I12">
        <v>-2.61</v>
      </c>
      <c r="J12">
        <v>0</v>
      </c>
      <c r="K12">
        <v>-2.61</v>
      </c>
      <c r="L12" s="76">
        <v>43615.4</v>
      </c>
      <c r="M12" s="76">
        <v>43615.403472222199</v>
      </c>
    </row>
    <row r="13" spans="1:13" x14ac:dyDescent="0.25">
      <c r="A13">
        <v>99643835</v>
      </c>
      <c r="B13">
        <v>2620252088</v>
      </c>
      <c r="C13" t="s">
        <v>295</v>
      </c>
      <c r="D13">
        <v>5</v>
      </c>
      <c r="E13" t="s">
        <v>296</v>
      </c>
      <c r="F13">
        <v>11897.9</v>
      </c>
      <c r="G13">
        <v>11901.25</v>
      </c>
      <c r="H13">
        <v>3.35</v>
      </c>
      <c r="I13">
        <v>1.68</v>
      </c>
      <c r="J13">
        <v>0</v>
      </c>
      <c r="K13">
        <v>1.68</v>
      </c>
      <c r="L13" s="76">
        <v>43615.393750000003</v>
      </c>
      <c r="M13" s="76">
        <v>43615.395833333299</v>
      </c>
    </row>
    <row r="14" spans="1:13" x14ac:dyDescent="0.25">
      <c r="A14">
        <v>99643598</v>
      </c>
      <c r="B14">
        <v>2620252088</v>
      </c>
      <c r="C14" t="s">
        <v>295</v>
      </c>
      <c r="D14">
        <v>5</v>
      </c>
      <c r="E14" t="s">
        <v>296</v>
      </c>
      <c r="F14">
        <v>11888.05</v>
      </c>
      <c r="G14">
        <v>11890.4</v>
      </c>
      <c r="H14">
        <v>2.35</v>
      </c>
      <c r="I14">
        <v>1.18</v>
      </c>
      <c r="J14">
        <v>0</v>
      </c>
      <c r="K14">
        <v>1.18</v>
      </c>
      <c r="L14" s="76">
        <v>43615.386805555601</v>
      </c>
      <c r="M14" s="76">
        <v>43615.390277777798</v>
      </c>
    </row>
    <row r="15" spans="1:13" x14ac:dyDescent="0.25">
      <c r="A15">
        <v>99643491</v>
      </c>
      <c r="B15">
        <v>2620252088</v>
      </c>
      <c r="C15" t="s">
        <v>295</v>
      </c>
      <c r="D15">
        <v>5</v>
      </c>
      <c r="E15" t="s">
        <v>297</v>
      </c>
      <c r="F15">
        <v>11877.42</v>
      </c>
      <c r="G15">
        <v>11882.8</v>
      </c>
      <c r="H15">
        <v>-5.38</v>
      </c>
      <c r="I15">
        <v>-2.69</v>
      </c>
      <c r="J15">
        <v>0</v>
      </c>
      <c r="K15">
        <v>-2.69</v>
      </c>
      <c r="L15" s="76">
        <v>43615.384722222203</v>
      </c>
      <c r="M15" s="76">
        <v>43615.385416666701</v>
      </c>
    </row>
    <row r="16" spans="1:13" x14ac:dyDescent="0.25">
      <c r="A16">
        <v>99643407</v>
      </c>
      <c r="B16">
        <v>2620252088</v>
      </c>
      <c r="C16" t="s">
        <v>295</v>
      </c>
      <c r="D16">
        <v>5</v>
      </c>
      <c r="E16" t="s">
        <v>297</v>
      </c>
      <c r="F16">
        <v>11883.45</v>
      </c>
      <c r="G16">
        <v>11882.15</v>
      </c>
      <c r="H16">
        <v>1.3</v>
      </c>
      <c r="I16">
        <v>0.65</v>
      </c>
      <c r="J16">
        <v>0</v>
      </c>
      <c r="K16">
        <v>0.65</v>
      </c>
      <c r="L16" s="76">
        <v>43615.382638888899</v>
      </c>
      <c r="M16" s="76">
        <v>43615.382638888899</v>
      </c>
    </row>
    <row r="17" spans="1:13" x14ac:dyDescent="0.25">
      <c r="A17">
        <v>99643302</v>
      </c>
      <c r="B17">
        <v>2620252088</v>
      </c>
      <c r="C17" t="s">
        <v>295</v>
      </c>
      <c r="D17">
        <v>5</v>
      </c>
      <c r="E17" t="s">
        <v>296</v>
      </c>
      <c r="F17">
        <v>11891.74</v>
      </c>
      <c r="G17">
        <v>11897.49</v>
      </c>
      <c r="H17">
        <v>5.75</v>
      </c>
      <c r="I17">
        <v>2.88</v>
      </c>
      <c r="J17">
        <v>0</v>
      </c>
      <c r="K17">
        <v>2.88</v>
      </c>
      <c r="L17" s="76">
        <v>43615.380555555603</v>
      </c>
      <c r="M17" s="76">
        <v>43615.381249999999</v>
      </c>
    </row>
    <row r="18" spans="1:13" x14ac:dyDescent="0.25">
      <c r="A18">
        <v>99643135</v>
      </c>
      <c r="B18">
        <v>2620252088</v>
      </c>
      <c r="C18" t="s">
        <v>295</v>
      </c>
      <c r="D18">
        <v>5</v>
      </c>
      <c r="E18" t="s">
        <v>297</v>
      </c>
      <c r="F18">
        <v>11879.72</v>
      </c>
      <c r="G18">
        <v>11883.76</v>
      </c>
      <c r="H18">
        <v>-4.04</v>
      </c>
      <c r="I18">
        <v>-2.02</v>
      </c>
      <c r="J18">
        <v>0</v>
      </c>
      <c r="K18">
        <v>-2.02</v>
      </c>
      <c r="L18" s="76">
        <v>43615.376388888901</v>
      </c>
      <c r="M18" s="76">
        <v>43615.376388888901</v>
      </c>
    </row>
    <row r="19" spans="1:13" x14ac:dyDescent="0.25">
      <c r="A19">
        <v>99643096</v>
      </c>
      <c r="B19">
        <v>2620252088</v>
      </c>
      <c r="C19" t="s">
        <v>295</v>
      </c>
      <c r="D19">
        <v>5</v>
      </c>
      <c r="E19" t="s">
        <v>297</v>
      </c>
      <c r="F19">
        <v>11886.65</v>
      </c>
      <c r="G19">
        <v>11885.12</v>
      </c>
      <c r="H19">
        <v>1.53</v>
      </c>
      <c r="I19">
        <v>0.77</v>
      </c>
      <c r="J19">
        <v>0</v>
      </c>
      <c r="K19">
        <v>0.77</v>
      </c>
      <c r="L19" s="76">
        <v>43615.375</v>
      </c>
      <c r="M19" s="76">
        <v>43615.375</v>
      </c>
    </row>
    <row r="20" spans="1:13" x14ac:dyDescent="0.25">
      <c r="A20">
        <v>99643067</v>
      </c>
      <c r="B20">
        <v>2620252088</v>
      </c>
      <c r="C20" t="s">
        <v>295</v>
      </c>
      <c r="D20">
        <v>5</v>
      </c>
      <c r="E20" t="s">
        <v>297</v>
      </c>
      <c r="F20">
        <v>11890.84</v>
      </c>
      <c r="G20">
        <v>11890.2</v>
      </c>
      <c r="H20">
        <v>0.64</v>
      </c>
      <c r="I20">
        <v>0.32</v>
      </c>
      <c r="J20">
        <v>0</v>
      </c>
      <c r="K20">
        <v>0.32</v>
      </c>
      <c r="L20" s="76">
        <v>43615.373611111099</v>
      </c>
      <c r="M20" s="76">
        <v>43615.373611111099</v>
      </c>
    </row>
    <row r="21" spans="1:13" x14ac:dyDescent="0.25">
      <c r="A21">
        <v>99621777</v>
      </c>
      <c r="B21">
        <v>2620252088</v>
      </c>
      <c r="C21" t="s">
        <v>295</v>
      </c>
      <c r="D21">
        <v>5</v>
      </c>
      <c r="E21" t="s">
        <v>297</v>
      </c>
      <c r="F21">
        <v>11910.37</v>
      </c>
      <c r="G21">
        <v>11905.8</v>
      </c>
      <c r="H21">
        <v>4.57</v>
      </c>
      <c r="I21">
        <v>2.29</v>
      </c>
      <c r="J21">
        <v>0</v>
      </c>
      <c r="K21">
        <v>2.29</v>
      </c>
      <c r="L21" s="76">
        <v>43614.3840277778</v>
      </c>
      <c r="M21" s="76">
        <v>43614.384722222203</v>
      </c>
    </row>
    <row r="22" spans="1:13" x14ac:dyDescent="0.25">
      <c r="A22">
        <v>99621029</v>
      </c>
      <c r="B22">
        <v>2620252088</v>
      </c>
      <c r="C22" t="s">
        <v>295</v>
      </c>
      <c r="D22">
        <v>5</v>
      </c>
      <c r="E22" t="s">
        <v>296</v>
      </c>
      <c r="F22">
        <v>11926.25</v>
      </c>
      <c r="G22">
        <v>11929.15</v>
      </c>
      <c r="H22">
        <v>2.9</v>
      </c>
      <c r="I22">
        <v>1.45</v>
      </c>
      <c r="J22">
        <v>0</v>
      </c>
      <c r="K22">
        <v>1.45</v>
      </c>
      <c r="L22" s="76">
        <v>43614.370138888902</v>
      </c>
      <c r="M22" s="76">
        <v>43614.370833333298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zoomScale="90" zoomScaleNormal="90" workbookViewId="0">
      <selection activeCell="C2" sqref="C2"/>
    </sheetView>
  </sheetViews>
  <sheetFormatPr baseColWidth="10" defaultColWidth="9.140625" defaultRowHeight="15" x14ac:dyDescent="0.25"/>
  <cols>
    <col min="1" max="2" width="10.7109375" customWidth="1"/>
    <col min="3" max="3" width="80.28515625" customWidth="1"/>
    <col min="4" max="4" width="17.42578125" customWidth="1"/>
    <col min="5" max="5" width="10.7109375" customWidth="1"/>
    <col min="6" max="6" width="17.140625" customWidth="1"/>
    <col min="7" max="7" width="29.28515625" customWidth="1"/>
    <col min="8" max="8" width="59.28515625" customWidth="1"/>
    <col min="9" max="9" width="18.140625" customWidth="1"/>
    <col min="10" max="1025" width="10.7109375" customWidth="1"/>
  </cols>
  <sheetData>
    <row r="1" spans="1:10" ht="30" x14ac:dyDescent="0.25">
      <c r="A1" t="s">
        <v>159</v>
      </c>
      <c r="C1" t="s">
        <v>235</v>
      </c>
      <c r="D1" s="6" t="s">
        <v>236</v>
      </c>
      <c r="E1" t="s">
        <v>237</v>
      </c>
      <c r="F1" t="s">
        <v>238</v>
      </c>
      <c r="G1" t="s">
        <v>239</v>
      </c>
      <c r="H1" t="s">
        <v>240</v>
      </c>
      <c r="I1" t="s">
        <v>241</v>
      </c>
      <c r="J1" t="s">
        <v>159</v>
      </c>
    </row>
    <row r="2" spans="1:10" ht="45" x14ac:dyDescent="0.25">
      <c r="A2" s="12">
        <v>43637</v>
      </c>
      <c r="C2" s="6" t="s">
        <v>242</v>
      </c>
      <c r="D2" s="6"/>
    </row>
    <row r="3" spans="1:10" x14ac:dyDescent="0.25">
      <c r="A3" s="12">
        <v>43636</v>
      </c>
      <c r="C3" t="s">
        <v>243</v>
      </c>
      <c r="D3" s="6"/>
    </row>
    <row r="4" spans="1:10" x14ac:dyDescent="0.25">
      <c r="A4" t="s">
        <v>244</v>
      </c>
      <c r="B4" t="s">
        <v>10</v>
      </c>
      <c r="D4" s="6"/>
      <c r="E4" t="s">
        <v>245</v>
      </c>
      <c r="F4" t="s">
        <v>246</v>
      </c>
      <c r="G4" t="s">
        <v>247</v>
      </c>
      <c r="H4" t="s">
        <v>248</v>
      </c>
      <c r="J4" t="s">
        <v>244</v>
      </c>
    </row>
    <row r="5" spans="1:10" x14ac:dyDescent="0.25">
      <c r="B5" t="s">
        <v>249</v>
      </c>
      <c r="D5" s="6"/>
      <c r="I5" t="s">
        <v>250</v>
      </c>
    </row>
    <row r="6" spans="1:10" x14ac:dyDescent="0.25">
      <c r="B6" t="s">
        <v>251</v>
      </c>
      <c r="D6" s="6"/>
      <c r="I6" t="s">
        <v>252</v>
      </c>
    </row>
    <row r="7" spans="1:10" x14ac:dyDescent="0.25">
      <c r="A7" s="15">
        <v>43570</v>
      </c>
      <c r="B7" t="s">
        <v>188</v>
      </c>
      <c r="D7" s="6"/>
      <c r="I7" t="s">
        <v>253</v>
      </c>
      <c r="J7" s="15">
        <v>43570</v>
      </c>
    </row>
    <row r="8" spans="1:10" ht="60" x14ac:dyDescent="0.25">
      <c r="A8" s="16">
        <f ca="1">TODAY()</f>
        <v>43676</v>
      </c>
      <c r="B8" t="s">
        <v>254</v>
      </c>
      <c r="D8" t="s">
        <v>255</v>
      </c>
      <c r="E8" t="s">
        <v>256</v>
      </c>
      <c r="F8" s="6" t="s">
        <v>257</v>
      </c>
      <c r="G8" t="s">
        <v>258</v>
      </c>
      <c r="H8" t="s">
        <v>259</v>
      </c>
      <c r="J8" s="16">
        <f ca="1">TODAY()</f>
        <v>43676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zoomScale="90" zoomScaleNormal="90" workbookViewId="0">
      <selection activeCell="F1" sqref="F1"/>
    </sheetView>
  </sheetViews>
  <sheetFormatPr baseColWidth="10" defaultColWidth="9.140625" defaultRowHeight="15" x14ac:dyDescent="0.25"/>
  <cols>
    <col min="1" max="5" width="10.7109375" customWidth="1"/>
    <col min="6" max="6" width="57.140625" customWidth="1"/>
    <col min="7" max="7" width="44.140625" customWidth="1"/>
    <col min="8" max="1025" width="10.7109375" customWidth="1"/>
  </cols>
  <sheetData>
    <row r="1" spans="1:7" x14ac:dyDescent="0.25">
      <c r="A1" t="s">
        <v>260</v>
      </c>
      <c r="B1" t="s">
        <v>261</v>
      </c>
      <c r="C1" t="s">
        <v>262</v>
      </c>
      <c r="D1" t="s">
        <v>263</v>
      </c>
      <c r="F1" t="s">
        <v>161</v>
      </c>
      <c r="G1" t="s">
        <v>264</v>
      </c>
    </row>
    <row r="2" spans="1:7" ht="30" x14ac:dyDescent="0.25">
      <c r="A2" s="15">
        <v>43530</v>
      </c>
      <c r="B2" t="s">
        <v>188</v>
      </c>
      <c r="C2" t="s">
        <v>265</v>
      </c>
      <c r="D2">
        <v>11608</v>
      </c>
      <c r="F2" s="6" t="s">
        <v>266</v>
      </c>
      <c r="G2" s="5" t="s">
        <v>267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89"/>
  <sheetViews>
    <sheetView topLeftCell="B1" zoomScale="90" zoomScaleNormal="90" workbookViewId="0">
      <selection activeCell="B5" sqref="B5"/>
    </sheetView>
  </sheetViews>
  <sheetFormatPr baseColWidth="10" defaultColWidth="9.140625" defaultRowHeight="15" x14ac:dyDescent="0.25"/>
  <cols>
    <col min="1" max="1" width="24.85546875" style="2" customWidth="1"/>
    <col min="2" max="2" width="55.140625" style="2" customWidth="1"/>
    <col min="3" max="3" width="10.7109375" style="2" customWidth="1"/>
    <col min="4" max="4" width="7.85546875" style="2" customWidth="1"/>
    <col min="5" max="5" width="6.7109375" style="2" customWidth="1"/>
    <col min="6" max="6" width="4.28515625" style="17" customWidth="1"/>
    <col min="7" max="7" width="6.7109375" style="18" customWidth="1"/>
    <col min="8" max="8" width="11.42578125" style="17"/>
    <col min="9" max="9" width="11.7109375" style="19" customWidth="1"/>
    <col min="10" max="10" width="6.85546875" style="18" customWidth="1"/>
    <col min="11" max="11" width="8.7109375" style="18" customWidth="1"/>
    <col min="12" max="12" width="10.42578125" style="18" customWidth="1"/>
    <col min="13" max="13" width="10.7109375" style="2" customWidth="1"/>
    <col min="14" max="14" width="22.28515625" style="2" customWidth="1"/>
    <col min="15" max="15" width="21.7109375" style="2" customWidth="1"/>
    <col min="16" max="1025" width="10.7109375" style="2" customWidth="1"/>
  </cols>
  <sheetData>
    <row r="1" spans="1:15" ht="45" x14ac:dyDescent="0.25">
      <c r="A1" s="2" t="s">
        <v>264</v>
      </c>
      <c r="B1" s="2" t="s">
        <v>161</v>
      </c>
      <c r="C1" s="5" t="s">
        <v>268</v>
      </c>
      <c r="D1" s="5" t="s">
        <v>269</v>
      </c>
      <c r="E1" s="5" t="s">
        <v>270</v>
      </c>
      <c r="F1" s="20" t="s">
        <v>271</v>
      </c>
      <c r="G1" s="5" t="s">
        <v>272</v>
      </c>
      <c r="H1" s="5" t="s">
        <v>273</v>
      </c>
      <c r="I1" s="5" t="s">
        <v>274</v>
      </c>
      <c r="J1" s="5" t="s">
        <v>275</v>
      </c>
      <c r="K1" s="5" t="s">
        <v>276</v>
      </c>
      <c r="L1" s="5" t="s">
        <v>277</v>
      </c>
      <c r="M1" s="2" t="s">
        <v>278</v>
      </c>
      <c r="N1" s="2" t="s">
        <v>279</v>
      </c>
      <c r="O1" s="2" t="s">
        <v>280</v>
      </c>
    </row>
    <row r="2" spans="1:15" x14ac:dyDescent="0.25">
      <c r="C2" s="5"/>
      <c r="D2" s="5"/>
      <c r="E2" s="5"/>
      <c r="F2" s="20"/>
      <c r="G2" s="5"/>
      <c r="H2" s="5"/>
      <c r="I2" s="5"/>
      <c r="J2" s="5"/>
      <c r="K2" s="5"/>
      <c r="L2" s="5"/>
    </row>
    <row r="3" spans="1:15" x14ac:dyDescent="0.25">
      <c r="C3" s="5"/>
      <c r="D3" s="5"/>
      <c r="E3" s="5"/>
      <c r="F3" s="20"/>
      <c r="G3" s="5"/>
      <c r="H3" s="5"/>
      <c r="I3" s="5"/>
      <c r="J3" s="5"/>
      <c r="K3" s="5"/>
      <c r="L3" s="5"/>
    </row>
    <row r="4" spans="1:15" x14ac:dyDescent="0.25">
      <c r="C4" s="5"/>
      <c r="D4" s="5"/>
      <c r="E4" s="5"/>
      <c r="F4" s="20"/>
      <c r="G4" s="5"/>
      <c r="H4" s="5"/>
      <c r="I4" s="5"/>
      <c r="J4" s="5"/>
      <c r="K4" s="5"/>
      <c r="L4" s="5"/>
    </row>
    <row r="5" spans="1:15" x14ac:dyDescent="0.25">
      <c r="B5" s="2" t="s">
        <v>281</v>
      </c>
      <c r="C5" s="5"/>
      <c r="D5" s="5"/>
      <c r="E5" s="5"/>
      <c r="F5" s="20"/>
      <c r="G5" t="s">
        <v>282</v>
      </c>
      <c r="H5">
        <v>12176</v>
      </c>
      <c r="I5">
        <v>12185.5</v>
      </c>
      <c r="J5" s="5">
        <f>I5-H5</f>
        <v>9.5</v>
      </c>
      <c r="K5" s="5"/>
      <c r="L5" s="5"/>
      <c r="N5" s="21" t="s">
        <v>283</v>
      </c>
      <c r="O5" s="21" t="s">
        <v>284</v>
      </c>
    </row>
    <row r="6" spans="1:15" x14ac:dyDescent="0.25">
      <c r="B6" s="2" t="s">
        <v>281</v>
      </c>
      <c r="C6" s="5"/>
      <c r="D6" s="5"/>
      <c r="E6" s="5"/>
      <c r="F6" s="20"/>
      <c r="G6" t="s">
        <v>282</v>
      </c>
      <c r="H6">
        <v>12166.8</v>
      </c>
      <c r="I6">
        <v>12169.3</v>
      </c>
      <c r="J6" s="5">
        <f>I6-H6</f>
        <v>2.5</v>
      </c>
      <c r="K6" s="5"/>
      <c r="L6" s="5"/>
      <c r="N6" s="21" t="s">
        <v>285</v>
      </c>
      <c r="O6" s="21" t="s">
        <v>286</v>
      </c>
    </row>
    <row r="7" spans="1:15" x14ac:dyDescent="0.25">
      <c r="B7" s="2" t="s">
        <v>287</v>
      </c>
      <c r="C7" s="5"/>
      <c r="D7" s="5"/>
      <c r="E7" s="5"/>
      <c r="F7" s="20"/>
      <c r="G7" t="s">
        <v>282</v>
      </c>
      <c r="H7">
        <v>12110.3</v>
      </c>
      <c r="I7">
        <v>12111.3</v>
      </c>
      <c r="J7" s="5">
        <f>I7-H7</f>
        <v>1</v>
      </c>
      <c r="K7" s="5"/>
      <c r="L7" s="5"/>
      <c r="N7" s="21" t="s">
        <v>288</v>
      </c>
      <c r="O7" s="21" t="s">
        <v>289</v>
      </c>
    </row>
    <row r="8" spans="1:15" x14ac:dyDescent="0.25">
      <c r="B8" s="2" t="s">
        <v>290</v>
      </c>
      <c r="C8" s="5"/>
      <c r="D8" s="5"/>
      <c r="E8" s="5"/>
      <c r="F8" s="20"/>
      <c r="G8" t="s">
        <v>291</v>
      </c>
      <c r="H8">
        <v>12103.8</v>
      </c>
      <c r="I8">
        <v>12101.8</v>
      </c>
      <c r="J8" s="5">
        <f>H8-I8</f>
        <v>2</v>
      </c>
      <c r="K8" s="5"/>
      <c r="L8" s="5"/>
      <c r="N8" s="21" t="s">
        <v>292</v>
      </c>
      <c r="O8" s="21" t="s">
        <v>293</v>
      </c>
    </row>
    <row r="9" spans="1:15" ht="22.35" customHeight="1" x14ac:dyDescent="0.25">
      <c r="B9" s="2" t="s">
        <v>294</v>
      </c>
      <c r="C9" s="5">
        <v>99847279</v>
      </c>
      <c r="D9" s="5">
        <v>2620252088</v>
      </c>
      <c r="E9" s="5" t="s">
        <v>295</v>
      </c>
      <c r="F9" s="20">
        <v>5</v>
      </c>
      <c r="G9" s="5" t="s">
        <v>296</v>
      </c>
      <c r="H9" s="5">
        <v>12152.21</v>
      </c>
      <c r="I9" s="5">
        <v>12174.45</v>
      </c>
      <c r="J9" s="5">
        <v>22.24</v>
      </c>
      <c r="K9" s="5">
        <v>11.12</v>
      </c>
      <c r="L9" s="5">
        <v>0</v>
      </c>
      <c r="M9" s="2">
        <v>11.12</v>
      </c>
      <c r="N9" s="22">
        <v>43629.402083333298</v>
      </c>
      <c r="O9" s="22">
        <v>43629.5</v>
      </c>
    </row>
    <row r="10" spans="1:15" s="23" customFormat="1" x14ac:dyDescent="0.25">
      <c r="C10" s="24"/>
      <c r="D10" s="24"/>
      <c r="E10" s="24"/>
      <c r="F10" s="25"/>
      <c r="G10" s="24" t="s">
        <v>297</v>
      </c>
      <c r="H10" s="26">
        <v>12113.8</v>
      </c>
      <c r="I10" s="26">
        <v>12111.8</v>
      </c>
      <c r="J10" s="26">
        <v>1.5</v>
      </c>
      <c r="K10" s="24"/>
      <c r="L10" s="24"/>
      <c r="N10" s="27" t="s">
        <v>298</v>
      </c>
      <c r="O10" s="27" t="s">
        <v>299</v>
      </c>
    </row>
    <row r="11" spans="1:15" x14ac:dyDescent="0.25">
      <c r="B11" s="2" t="s">
        <v>300</v>
      </c>
      <c r="C11" s="5"/>
      <c r="D11" s="5"/>
      <c r="E11" s="5"/>
      <c r="F11" s="20"/>
      <c r="G11" s="5" t="s">
        <v>296</v>
      </c>
      <c r="H11" s="28">
        <v>12125.8</v>
      </c>
      <c r="I11" s="28">
        <v>12127.8</v>
      </c>
      <c r="J11" s="28">
        <v>1.5</v>
      </c>
      <c r="K11" s="5"/>
      <c r="L11" s="5"/>
      <c r="N11" s="21" t="s">
        <v>301</v>
      </c>
      <c r="O11" s="21" t="s">
        <v>302</v>
      </c>
    </row>
    <row r="12" spans="1:15" x14ac:dyDescent="0.25">
      <c r="B12" s="2" t="s">
        <v>300</v>
      </c>
      <c r="C12" s="5"/>
      <c r="D12" s="5"/>
      <c r="E12" s="5"/>
      <c r="F12" s="20"/>
      <c r="G12" s="5" t="s">
        <v>296</v>
      </c>
      <c r="H12" s="28">
        <v>12115.3</v>
      </c>
      <c r="I12" s="28">
        <v>12117.6</v>
      </c>
      <c r="J12" s="28">
        <v>1.73</v>
      </c>
      <c r="K12" s="5"/>
      <c r="L12" s="5"/>
      <c r="N12" s="21" t="s">
        <v>303</v>
      </c>
      <c r="O12" s="21" t="s">
        <v>304</v>
      </c>
    </row>
    <row r="13" spans="1:15" x14ac:dyDescent="0.25">
      <c r="B13" s="2" t="s">
        <v>300</v>
      </c>
      <c r="C13" s="5"/>
      <c r="D13" s="5"/>
      <c r="E13" s="5"/>
      <c r="F13" s="20"/>
      <c r="G13" s="5" t="s">
        <v>296</v>
      </c>
      <c r="H13" s="28">
        <v>12105.6</v>
      </c>
      <c r="I13" s="28">
        <v>12107.8</v>
      </c>
      <c r="J13" s="28">
        <v>1.65</v>
      </c>
      <c r="K13" s="5"/>
      <c r="L13" s="5"/>
      <c r="N13" s="21" t="s">
        <v>305</v>
      </c>
      <c r="O13" s="21" t="s">
        <v>306</v>
      </c>
    </row>
    <row r="14" spans="1:15" x14ac:dyDescent="0.25">
      <c r="B14" s="2" t="s">
        <v>300</v>
      </c>
      <c r="C14" s="5"/>
      <c r="D14" s="5"/>
      <c r="E14" s="5"/>
      <c r="F14" s="20"/>
      <c r="G14" s="5" t="s">
        <v>296</v>
      </c>
      <c r="H14" s="28">
        <v>12101.8</v>
      </c>
      <c r="I14" s="28">
        <v>12103.6</v>
      </c>
      <c r="J14" s="28">
        <v>1.35</v>
      </c>
      <c r="K14" s="5"/>
      <c r="L14" s="5"/>
      <c r="N14" s="21" t="s">
        <v>307</v>
      </c>
      <c r="O14" s="21" t="s">
        <v>308</v>
      </c>
    </row>
    <row r="15" spans="1:15" x14ac:dyDescent="0.25">
      <c r="B15" s="2" t="s">
        <v>300</v>
      </c>
      <c r="C15" s="5"/>
      <c r="D15" s="5"/>
      <c r="E15" s="5"/>
      <c r="F15" s="20"/>
      <c r="G15" s="5" t="s">
        <v>296</v>
      </c>
      <c r="H15" s="28">
        <v>12090.8</v>
      </c>
      <c r="I15" s="28">
        <v>12091.8</v>
      </c>
      <c r="J15" s="28">
        <v>0.75</v>
      </c>
      <c r="K15" s="5"/>
      <c r="L15" s="5"/>
      <c r="N15" s="21" t="s">
        <v>309</v>
      </c>
      <c r="O15" s="21" t="s">
        <v>310</v>
      </c>
    </row>
    <row r="16" spans="1:15" x14ac:dyDescent="0.25">
      <c r="B16" s="2" t="s">
        <v>300</v>
      </c>
      <c r="C16" s="5"/>
      <c r="D16" s="5"/>
      <c r="E16" s="5"/>
      <c r="F16" s="20"/>
      <c r="G16" s="5" t="s">
        <v>296</v>
      </c>
      <c r="H16" s="28">
        <v>12080.1</v>
      </c>
      <c r="I16" s="28">
        <v>12082.8</v>
      </c>
      <c r="J16" s="28">
        <v>2.0299999999999998</v>
      </c>
      <c r="K16" s="5"/>
      <c r="L16" s="5"/>
      <c r="N16" s="21" t="s">
        <v>311</v>
      </c>
      <c r="O16" s="21" t="s">
        <v>312</v>
      </c>
    </row>
    <row r="17" spans="2:15" x14ac:dyDescent="0.25">
      <c r="B17" s="2" t="s">
        <v>313</v>
      </c>
      <c r="C17" s="5"/>
      <c r="D17" s="5"/>
      <c r="E17" s="5"/>
      <c r="F17" s="20"/>
      <c r="G17" s="5" t="s">
        <v>296</v>
      </c>
      <c r="H17" s="28">
        <v>12086.3</v>
      </c>
      <c r="I17" s="28">
        <v>12084.1</v>
      </c>
      <c r="J17" s="28">
        <v>1.65</v>
      </c>
      <c r="K17" s="5"/>
      <c r="L17" s="5"/>
      <c r="N17" s="21" t="s">
        <v>314</v>
      </c>
      <c r="O17" s="21" t="s">
        <v>315</v>
      </c>
    </row>
    <row r="18" spans="2:15" x14ac:dyDescent="0.25">
      <c r="B18" s="2" t="s">
        <v>316</v>
      </c>
      <c r="C18" s="5"/>
      <c r="D18" s="5"/>
      <c r="E18" s="5"/>
      <c r="F18" s="20"/>
      <c r="G18" s="5" t="s">
        <v>296</v>
      </c>
      <c r="H18" s="28">
        <v>12116.1</v>
      </c>
      <c r="I18" s="28">
        <v>12085.6</v>
      </c>
      <c r="J18" s="28">
        <v>-22.88</v>
      </c>
      <c r="K18" s="5"/>
      <c r="L18" s="5"/>
      <c r="N18" s="21" t="s">
        <v>317</v>
      </c>
      <c r="O18" s="21" t="s">
        <v>318</v>
      </c>
    </row>
    <row r="19" spans="2:15" s="23" customFormat="1" x14ac:dyDescent="0.25">
      <c r="B19" s="23" t="s">
        <v>319</v>
      </c>
      <c r="C19" s="24">
        <v>99801222</v>
      </c>
      <c r="D19" s="24">
        <v>2620252088</v>
      </c>
      <c r="E19" s="24" t="s">
        <v>295</v>
      </c>
      <c r="F19" s="25">
        <v>5</v>
      </c>
      <c r="G19" s="24" t="s">
        <v>297</v>
      </c>
      <c r="H19" s="24">
        <v>12075.7</v>
      </c>
      <c r="I19" s="24">
        <v>12074.46</v>
      </c>
      <c r="J19" s="24">
        <v>1.24</v>
      </c>
      <c r="K19" s="24">
        <v>0.62</v>
      </c>
      <c r="L19" s="24">
        <v>0</v>
      </c>
      <c r="M19" s="23">
        <v>0.62</v>
      </c>
      <c r="N19" s="29">
        <v>43626.622916666704</v>
      </c>
      <c r="O19" s="29">
        <v>43626.6381944444</v>
      </c>
    </row>
    <row r="20" spans="2:15" x14ac:dyDescent="0.25">
      <c r="B20" s="2" t="s">
        <v>320</v>
      </c>
      <c r="C20" s="5">
        <v>99800997</v>
      </c>
      <c r="D20" s="5">
        <v>2620252088</v>
      </c>
      <c r="E20" s="5" t="s">
        <v>295</v>
      </c>
      <c r="F20" s="20">
        <v>5</v>
      </c>
      <c r="G20" s="5" t="s">
        <v>296</v>
      </c>
      <c r="H20" s="5">
        <v>12088.91</v>
      </c>
      <c r="I20" s="5">
        <v>12074.49</v>
      </c>
      <c r="J20" s="5">
        <v>-14.42</v>
      </c>
      <c r="K20" s="5">
        <v>-7.21</v>
      </c>
      <c r="L20" s="5">
        <v>0</v>
      </c>
      <c r="M20" s="2">
        <v>-7.21</v>
      </c>
      <c r="N20" s="22">
        <v>43626.611111111102</v>
      </c>
      <c r="O20" s="22">
        <v>43626.614583333299</v>
      </c>
    </row>
    <row r="21" spans="2:15" x14ac:dyDescent="0.25">
      <c r="B21" s="2" t="s">
        <v>321</v>
      </c>
      <c r="C21" s="5">
        <v>99799487</v>
      </c>
      <c r="D21" s="5">
        <v>2620252088</v>
      </c>
      <c r="E21" s="5" t="s">
        <v>295</v>
      </c>
      <c r="F21" s="20">
        <v>5</v>
      </c>
      <c r="G21" s="5" t="s">
        <v>296</v>
      </c>
      <c r="H21" s="5">
        <v>12074.03</v>
      </c>
      <c r="I21" s="5">
        <v>12078.61</v>
      </c>
      <c r="J21" s="5">
        <v>4.58</v>
      </c>
      <c r="K21" s="5">
        <v>2.29</v>
      </c>
      <c r="L21" s="5">
        <v>0</v>
      </c>
      <c r="M21" s="2">
        <v>2.29</v>
      </c>
      <c r="N21" s="22">
        <v>43626.528472222199</v>
      </c>
      <c r="O21" s="22">
        <v>43626.53125</v>
      </c>
    </row>
    <row r="22" spans="2:15" x14ac:dyDescent="0.25">
      <c r="B22" s="2" t="s">
        <v>322</v>
      </c>
      <c r="C22" s="5">
        <v>99799274</v>
      </c>
      <c r="D22" s="5">
        <v>2620252088</v>
      </c>
      <c r="E22" s="5" t="s">
        <v>295</v>
      </c>
      <c r="F22" s="20">
        <v>5</v>
      </c>
      <c r="G22" s="5" t="s">
        <v>297</v>
      </c>
      <c r="H22" s="5">
        <v>12067.45</v>
      </c>
      <c r="I22" s="5">
        <v>12067.23</v>
      </c>
      <c r="J22" s="5">
        <v>0.22</v>
      </c>
      <c r="K22" s="5">
        <v>0.11</v>
      </c>
      <c r="L22" s="5">
        <v>0</v>
      </c>
      <c r="M22" s="2">
        <v>0.11</v>
      </c>
      <c r="N22" s="22">
        <v>43626.511805555601</v>
      </c>
      <c r="O22" s="22">
        <v>43626.521527777797</v>
      </c>
    </row>
    <row r="23" spans="2:15" x14ac:dyDescent="0.25">
      <c r="B23" s="2" t="s">
        <v>316</v>
      </c>
      <c r="C23" s="5">
        <v>99798923</v>
      </c>
      <c r="D23" s="5">
        <v>2620252088</v>
      </c>
      <c r="E23" s="5" t="s">
        <v>295</v>
      </c>
      <c r="F23" s="20">
        <v>5</v>
      </c>
      <c r="G23" s="5" t="s">
        <v>296</v>
      </c>
      <c r="H23" s="5">
        <v>12070.91</v>
      </c>
      <c r="I23" s="5">
        <v>12072.57</v>
      </c>
      <c r="J23" s="5">
        <v>1.66</v>
      </c>
      <c r="K23" s="5">
        <v>0.83</v>
      </c>
      <c r="L23" s="5">
        <v>0</v>
      </c>
      <c r="M23" s="2">
        <v>0.83</v>
      </c>
      <c r="N23" s="22">
        <v>43626.486111111102</v>
      </c>
      <c r="O23" s="22">
        <v>43626.497916666704</v>
      </c>
    </row>
    <row r="24" spans="2:15" x14ac:dyDescent="0.25">
      <c r="B24" s="2" t="s">
        <v>323</v>
      </c>
      <c r="C24" s="5">
        <v>99798545</v>
      </c>
      <c r="D24" s="5">
        <v>2620252088</v>
      </c>
      <c r="E24" s="5" t="s">
        <v>295</v>
      </c>
      <c r="F24" s="20">
        <v>5</v>
      </c>
      <c r="G24" s="5" t="s">
        <v>296</v>
      </c>
      <c r="H24" s="5">
        <v>12094.91</v>
      </c>
      <c r="I24" s="5">
        <v>12082.13</v>
      </c>
      <c r="J24" s="5">
        <v>-12.78</v>
      </c>
      <c r="K24" s="5">
        <v>-6.39</v>
      </c>
      <c r="L24" s="5">
        <v>0</v>
      </c>
      <c r="M24" s="2">
        <v>-6.39</v>
      </c>
      <c r="N24" s="22">
        <v>43626.463888888902</v>
      </c>
      <c r="O24" s="22">
        <v>43626.466666666704</v>
      </c>
    </row>
    <row r="25" spans="2:15" ht="23.25" customHeight="1" x14ac:dyDescent="0.25">
      <c r="B25" s="2" t="s">
        <v>324</v>
      </c>
      <c r="C25" s="5">
        <v>99797964</v>
      </c>
      <c r="D25" s="5">
        <v>2620252088</v>
      </c>
      <c r="E25" s="5" t="s">
        <v>295</v>
      </c>
      <c r="F25" s="20">
        <v>5</v>
      </c>
      <c r="G25" s="5" t="s">
        <v>297</v>
      </c>
      <c r="H25" s="5">
        <v>12093.65</v>
      </c>
      <c r="I25" s="5">
        <v>12102.25</v>
      </c>
      <c r="J25" s="5">
        <v>-8.6</v>
      </c>
      <c r="K25" s="5">
        <v>-4.3</v>
      </c>
      <c r="L25" s="5">
        <v>0</v>
      </c>
      <c r="M25" s="2">
        <v>-4.3</v>
      </c>
      <c r="N25" s="22">
        <v>43626.440277777801</v>
      </c>
      <c r="O25" s="22">
        <v>43626.445138888899</v>
      </c>
    </row>
    <row r="26" spans="2:15" ht="33.200000000000003" customHeight="1" x14ac:dyDescent="0.25">
      <c r="B26" s="5" t="s">
        <v>325</v>
      </c>
      <c r="C26" s="5">
        <v>99797939</v>
      </c>
      <c r="D26" s="5">
        <v>2620252088</v>
      </c>
      <c r="E26" s="5" t="s">
        <v>295</v>
      </c>
      <c r="F26" s="20">
        <v>5</v>
      </c>
      <c r="G26" s="5" t="s">
        <v>297</v>
      </c>
      <c r="H26" s="5">
        <v>12096.05</v>
      </c>
      <c r="I26" s="5">
        <v>12101.43</v>
      </c>
      <c r="J26" s="5">
        <v>-5.38</v>
      </c>
      <c r="K26" s="5">
        <v>-2.69</v>
      </c>
      <c r="L26" s="5">
        <v>0</v>
      </c>
      <c r="M26" s="2">
        <v>-2.69</v>
      </c>
      <c r="N26" s="22">
        <v>43626.438888888901</v>
      </c>
      <c r="O26" s="22">
        <v>43626.439583333296</v>
      </c>
    </row>
    <row r="27" spans="2:15" ht="28.9" customHeight="1" x14ac:dyDescent="0.25">
      <c r="B27" s="5" t="s">
        <v>326</v>
      </c>
      <c r="C27" s="5">
        <v>99797754</v>
      </c>
      <c r="D27" s="5">
        <v>2620252088</v>
      </c>
      <c r="E27" s="5" t="s">
        <v>295</v>
      </c>
      <c r="F27" s="20">
        <v>5</v>
      </c>
      <c r="G27" s="5" t="s">
        <v>296</v>
      </c>
      <c r="H27" s="5">
        <v>12115.55</v>
      </c>
      <c r="I27" s="5">
        <v>12100.05</v>
      </c>
      <c r="J27" s="5">
        <v>-15.5</v>
      </c>
      <c r="K27" s="5">
        <v>-7.75</v>
      </c>
      <c r="L27" s="5">
        <v>0</v>
      </c>
      <c r="M27" s="2">
        <v>-7.75</v>
      </c>
      <c r="N27" s="22">
        <v>43626.436111111099</v>
      </c>
      <c r="O27" s="22">
        <v>43626.4375</v>
      </c>
    </row>
    <row r="28" spans="2:15" x14ac:dyDescent="0.25">
      <c r="B28" s="2" t="s">
        <v>327</v>
      </c>
      <c r="C28" s="5">
        <v>99797601</v>
      </c>
      <c r="D28" s="5">
        <v>2620252088</v>
      </c>
      <c r="E28" s="5" t="s">
        <v>295</v>
      </c>
      <c r="F28" s="20">
        <v>5</v>
      </c>
      <c r="G28" s="5" t="s">
        <v>297</v>
      </c>
      <c r="H28" s="5">
        <v>12107.85</v>
      </c>
      <c r="I28" s="5">
        <v>12103.6</v>
      </c>
      <c r="J28" s="5">
        <v>4.25</v>
      </c>
      <c r="K28" s="5">
        <v>2.13</v>
      </c>
      <c r="L28" s="5">
        <v>0</v>
      </c>
      <c r="M28" s="2">
        <v>2.13</v>
      </c>
      <c r="N28" s="22">
        <v>43626.4284722222</v>
      </c>
      <c r="O28" s="22">
        <v>43626.4284722222</v>
      </c>
    </row>
    <row r="29" spans="2:15" x14ac:dyDescent="0.25">
      <c r="B29" s="2" t="s">
        <v>328</v>
      </c>
      <c r="C29" s="5">
        <v>99797212</v>
      </c>
      <c r="D29" s="5">
        <v>2620252088</v>
      </c>
      <c r="E29" s="5" t="s">
        <v>295</v>
      </c>
      <c r="F29" s="20">
        <v>5</v>
      </c>
      <c r="G29" s="5" t="s">
        <v>296</v>
      </c>
      <c r="H29" s="5">
        <v>12117.85</v>
      </c>
      <c r="I29" s="5">
        <v>12121.15</v>
      </c>
      <c r="J29" s="5">
        <v>3.3</v>
      </c>
      <c r="K29" s="5">
        <v>1.65</v>
      </c>
      <c r="L29" s="5">
        <v>0</v>
      </c>
      <c r="M29" s="2">
        <v>1.65</v>
      </c>
      <c r="N29" s="22">
        <v>43626.414583333302</v>
      </c>
      <c r="O29" s="22">
        <v>43626.417361111096</v>
      </c>
    </row>
    <row r="30" spans="2:15" x14ac:dyDescent="0.25">
      <c r="B30" s="2" t="s">
        <v>329</v>
      </c>
      <c r="C30" s="5">
        <v>99797122</v>
      </c>
      <c r="D30" s="5">
        <v>2620252088</v>
      </c>
      <c r="E30" s="5" t="s">
        <v>295</v>
      </c>
      <c r="F30" s="20">
        <v>5</v>
      </c>
      <c r="G30" s="5" t="s">
        <v>296</v>
      </c>
      <c r="H30" s="5">
        <v>12110.47</v>
      </c>
      <c r="I30" s="5">
        <v>12113.25</v>
      </c>
      <c r="J30" s="5">
        <v>2.78</v>
      </c>
      <c r="K30" s="5">
        <v>1.39</v>
      </c>
      <c r="L30" s="5">
        <v>0</v>
      </c>
      <c r="M30" s="2">
        <v>1.39</v>
      </c>
      <c r="N30" s="22">
        <v>43626.410416666702</v>
      </c>
      <c r="O30" s="22">
        <v>43626.413888888899</v>
      </c>
    </row>
    <row r="31" spans="2:15" x14ac:dyDescent="0.25">
      <c r="B31" s="2" t="s">
        <v>330</v>
      </c>
      <c r="C31" s="5">
        <v>99796999</v>
      </c>
      <c r="D31" s="5">
        <v>2620252088</v>
      </c>
      <c r="E31" s="5" t="s">
        <v>295</v>
      </c>
      <c r="F31" s="20">
        <v>5</v>
      </c>
      <c r="G31" s="5" t="s">
        <v>297</v>
      </c>
      <c r="H31" s="5">
        <v>12091.2</v>
      </c>
      <c r="I31" s="5">
        <v>12107.47</v>
      </c>
      <c r="J31" s="5">
        <v>-16.27</v>
      </c>
      <c r="K31" s="5">
        <v>-8.14</v>
      </c>
      <c r="L31" s="5">
        <v>0</v>
      </c>
      <c r="M31" s="2">
        <v>-8.14</v>
      </c>
      <c r="N31" s="22">
        <v>43626.404166666704</v>
      </c>
      <c r="O31" s="22">
        <v>43626.408333333296</v>
      </c>
    </row>
    <row r="32" spans="2:15" x14ac:dyDescent="0.25">
      <c r="B32" s="2" t="s">
        <v>330</v>
      </c>
      <c r="C32" s="5">
        <v>99796960</v>
      </c>
      <c r="D32" s="5">
        <v>2620252088</v>
      </c>
      <c r="E32" s="5" t="s">
        <v>295</v>
      </c>
      <c r="F32" s="20">
        <v>5</v>
      </c>
      <c r="G32" s="5" t="s">
        <v>296</v>
      </c>
      <c r="H32" s="5">
        <v>12112.27</v>
      </c>
      <c r="I32" s="5">
        <v>12104.21</v>
      </c>
      <c r="J32" s="5">
        <v>-8.06</v>
      </c>
      <c r="K32" s="5">
        <v>-4.03</v>
      </c>
      <c r="L32" s="5">
        <v>0</v>
      </c>
      <c r="M32" s="2">
        <v>-4.03</v>
      </c>
      <c r="N32" s="22">
        <v>43626.402083333298</v>
      </c>
      <c r="O32" s="22">
        <v>43626.404166666704</v>
      </c>
    </row>
    <row r="33" spans="2:15" ht="33.200000000000003" customHeight="1" x14ac:dyDescent="0.25">
      <c r="B33" s="5" t="s">
        <v>331</v>
      </c>
      <c r="C33" s="5">
        <v>99796787</v>
      </c>
      <c r="D33" s="5">
        <v>2620252088</v>
      </c>
      <c r="E33" s="5" t="s">
        <v>295</v>
      </c>
      <c r="F33" s="20">
        <v>5</v>
      </c>
      <c r="G33" s="5" t="s">
        <v>297</v>
      </c>
      <c r="H33" s="5">
        <v>12101.6</v>
      </c>
      <c r="I33" s="5">
        <v>12110.75</v>
      </c>
      <c r="J33" s="5">
        <v>-9.15</v>
      </c>
      <c r="K33" s="5">
        <v>-4.58</v>
      </c>
      <c r="L33" s="5">
        <v>0</v>
      </c>
      <c r="M33" s="2">
        <v>-4.58</v>
      </c>
      <c r="N33" s="22">
        <v>43626.394444444399</v>
      </c>
      <c r="O33" s="22">
        <v>43626.3972222222</v>
      </c>
    </row>
    <row r="34" spans="2:15" ht="24" customHeight="1" x14ac:dyDescent="0.25">
      <c r="B34" s="5" t="s">
        <v>332</v>
      </c>
      <c r="C34" s="5">
        <v>99796616</v>
      </c>
      <c r="D34" s="5">
        <v>2620252088</v>
      </c>
      <c r="E34" s="5" t="s">
        <v>295</v>
      </c>
      <c r="F34" s="20">
        <v>5</v>
      </c>
      <c r="G34" s="5" t="s">
        <v>296</v>
      </c>
      <c r="H34" s="5">
        <v>12114.6</v>
      </c>
      <c r="I34" s="5">
        <v>12111.33</v>
      </c>
      <c r="J34" s="5">
        <v>-3.27</v>
      </c>
      <c r="K34" s="5">
        <v>-1.64</v>
      </c>
      <c r="L34" s="5">
        <v>0</v>
      </c>
      <c r="M34" s="2">
        <v>-1.64</v>
      </c>
      <c r="N34" s="22">
        <v>43626.388888888898</v>
      </c>
      <c r="O34" s="22">
        <v>43626.3930555556</v>
      </c>
    </row>
    <row r="35" spans="2:15" x14ac:dyDescent="0.25">
      <c r="B35" s="2" t="s">
        <v>333</v>
      </c>
      <c r="C35" s="5">
        <v>99796560</v>
      </c>
      <c r="D35" s="5">
        <v>2620252088</v>
      </c>
      <c r="E35" s="5" t="s">
        <v>295</v>
      </c>
      <c r="F35" s="20">
        <v>5</v>
      </c>
      <c r="G35" s="5" t="s">
        <v>296</v>
      </c>
      <c r="H35" s="5">
        <v>12096.35</v>
      </c>
      <c r="I35" s="5">
        <v>12100.2</v>
      </c>
      <c r="J35" s="5">
        <v>3.85</v>
      </c>
      <c r="K35" s="5">
        <v>1.93</v>
      </c>
      <c r="L35" s="5">
        <v>0</v>
      </c>
      <c r="M35" s="2">
        <v>1.93</v>
      </c>
      <c r="N35" s="22">
        <v>43626.386111111096</v>
      </c>
      <c r="O35" s="22">
        <v>43626.386805555601</v>
      </c>
    </row>
    <row r="36" spans="2:15" x14ac:dyDescent="0.25">
      <c r="B36" s="2" t="s">
        <v>334</v>
      </c>
      <c r="C36" s="5">
        <v>99796482</v>
      </c>
      <c r="D36" s="5">
        <v>2620252088</v>
      </c>
      <c r="E36" s="5" t="s">
        <v>295</v>
      </c>
      <c r="F36" s="20">
        <v>5</v>
      </c>
      <c r="G36" s="5" t="s">
        <v>296</v>
      </c>
      <c r="H36" s="5">
        <v>12092.35</v>
      </c>
      <c r="I36" s="5">
        <v>12089.69</v>
      </c>
      <c r="J36" s="5">
        <v>-2.66</v>
      </c>
      <c r="K36" s="5">
        <v>-1.33</v>
      </c>
      <c r="L36" s="5">
        <v>0</v>
      </c>
      <c r="M36" s="2">
        <v>-1.33</v>
      </c>
      <c r="N36" s="22">
        <v>43626.382638888899</v>
      </c>
      <c r="O36" s="22">
        <v>43626.385416666701</v>
      </c>
    </row>
    <row r="37" spans="2:15" x14ac:dyDescent="0.25">
      <c r="B37" s="2" t="s">
        <v>329</v>
      </c>
      <c r="C37" s="5">
        <v>99796175</v>
      </c>
      <c r="D37" s="5">
        <v>2620252088</v>
      </c>
      <c r="E37" s="5" t="s">
        <v>295</v>
      </c>
      <c r="F37" s="20">
        <v>5</v>
      </c>
      <c r="G37" s="5" t="s">
        <v>296</v>
      </c>
      <c r="H37" s="5">
        <v>12100.35</v>
      </c>
      <c r="I37" s="5">
        <v>12102.1</v>
      </c>
      <c r="J37" s="5">
        <v>1.75</v>
      </c>
      <c r="K37" s="5">
        <v>0.88</v>
      </c>
      <c r="L37" s="5">
        <v>0</v>
      </c>
      <c r="M37" s="2">
        <v>0.88</v>
      </c>
      <c r="N37" s="22">
        <v>43626.369444444397</v>
      </c>
      <c r="O37" s="22">
        <v>43626.373611111099</v>
      </c>
    </row>
    <row r="38" spans="2:15" s="23" customFormat="1" ht="23.25" customHeight="1" x14ac:dyDescent="0.25">
      <c r="B38" s="24" t="s">
        <v>335</v>
      </c>
      <c r="C38" s="24">
        <v>99778608</v>
      </c>
      <c r="D38" s="24">
        <v>2620252088</v>
      </c>
      <c r="E38" s="24" t="s">
        <v>295</v>
      </c>
      <c r="F38" s="25">
        <v>5</v>
      </c>
      <c r="G38" s="24" t="s">
        <v>296</v>
      </c>
      <c r="H38" s="24">
        <v>12034.71</v>
      </c>
      <c r="I38" s="24">
        <v>12038.78</v>
      </c>
      <c r="J38" s="24">
        <v>4.07</v>
      </c>
      <c r="K38" s="24">
        <v>2.04</v>
      </c>
      <c r="L38" s="24">
        <v>0</v>
      </c>
      <c r="M38" s="23">
        <v>2.04</v>
      </c>
      <c r="N38" s="29">
        <v>43623.458333333299</v>
      </c>
      <c r="O38" s="29">
        <v>43623.458333333299</v>
      </c>
    </row>
    <row r="39" spans="2:15" ht="15.95" customHeight="1" x14ac:dyDescent="0.25">
      <c r="B39" s="2" t="s">
        <v>336</v>
      </c>
      <c r="C39" s="5">
        <v>99778312</v>
      </c>
      <c r="D39" s="5">
        <v>2620252088</v>
      </c>
      <c r="E39" s="5" t="s">
        <v>295</v>
      </c>
      <c r="F39" s="20">
        <v>5</v>
      </c>
      <c r="G39" s="5" t="s">
        <v>296</v>
      </c>
      <c r="H39" s="5">
        <v>12029.39</v>
      </c>
      <c r="I39" s="5">
        <v>12031.57</v>
      </c>
      <c r="J39" s="5">
        <v>2.1800000000000002</v>
      </c>
      <c r="K39" s="5">
        <v>1.0900000000000001</v>
      </c>
      <c r="L39" s="5">
        <v>0</v>
      </c>
      <c r="M39" s="2">
        <v>1.0900000000000001</v>
      </c>
      <c r="N39" s="22">
        <v>43623.447222222203</v>
      </c>
      <c r="O39" s="22">
        <v>43623.449305555601</v>
      </c>
    </row>
    <row r="40" spans="2:15" ht="15.95" customHeight="1" x14ac:dyDescent="0.25">
      <c r="B40" s="2" t="s">
        <v>337</v>
      </c>
      <c r="C40" s="5">
        <v>99778295</v>
      </c>
      <c r="D40" s="5">
        <v>2620252088</v>
      </c>
      <c r="E40" s="5" t="s">
        <v>295</v>
      </c>
      <c r="F40" s="20">
        <v>5</v>
      </c>
      <c r="G40" s="5" t="s">
        <v>297</v>
      </c>
      <c r="H40" s="5">
        <v>12026.13</v>
      </c>
      <c r="I40" s="5">
        <v>12024.87</v>
      </c>
      <c r="J40" s="5">
        <v>1.26</v>
      </c>
      <c r="K40" s="5">
        <v>0.63</v>
      </c>
      <c r="L40" s="5">
        <v>0</v>
      </c>
      <c r="M40" s="2">
        <v>0.63</v>
      </c>
      <c r="N40" s="22">
        <v>43623.445833333302</v>
      </c>
      <c r="O40" s="22">
        <v>43623.4465277778</v>
      </c>
    </row>
    <row r="41" spans="2:15" ht="15.95" customHeight="1" x14ac:dyDescent="0.25">
      <c r="B41" s="2" t="s">
        <v>338</v>
      </c>
      <c r="C41" s="5">
        <v>99778269</v>
      </c>
      <c r="D41" s="5">
        <v>2620252088</v>
      </c>
      <c r="E41" s="5" t="s">
        <v>295</v>
      </c>
      <c r="F41" s="20">
        <v>5</v>
      </c>
      <c r="G41" s="5" t="s">
        <v>296</v>
      </c>
      <c r="H41" s="5">
        <v>12031.25</v>
      </c>
      <c r="I41" s="5">
        <v>12028.77</v>
      </c>
      <c r="J41" s="5">
        <v>-2.48</v>
      </c>
      <c r="K41" s="5">
        <v>-1.24</v>
      </c>
      <c r="L41" s="5">
        <v>0</v>
      </c>
      <c r="M41" s="2">
        <v>-1.24</v>
      </c>
      <c r="N41" s="22">
        <v>43623.444444444402</v>
      </c>
      <c r="O41" s="22">
        <v>43623.445138888899</v>
      </c>
    </row>
    <row r="42" spans="2:15" ht="15.95" customHeight="1" x14ac:dyDescent="0.25">
      <c r="B42" s="2" t="s">
        <v>339</v>
      </c>
      <c r="C42" s="5">
        <v>99778252</v>
      </c>
      <c r="D42" s="5">
        <v>2620252088</v>
      </c>
      <c r="E42" s="5" t="s">
        <v>295</v>
      </c>
      <c r="F42" s="20">
        <v>5</v>
      </c>
      <c r="G42" s="5" t="s">
        <v>296</v>
      </c>
      <c r="H42" s="5">
        <v>12027</v>
      </c>
      <c r="I42" s="5">
        <v>12028.13</v>
      </c>
      <c r="J42" s="5">
        <v>1.1299999999999999</v>
      </c>
      <c r="K42" s="5">
        <v>0.56999999999999995</v>
      </c>
      <c r="L42" s="5">
        <v>0</v>
      </c>
      <c r="M42" s="2">
        <v>0.56999999999999995</v>
      </c>
      <c r="N42" s="22">
        <v>43623.443055555603</v>
      </c>
      <c r="O42" s="22">
        <v>43623.443749999999</v>
      </c>
    </row>
    <row r="43" spans="2:15" ht="15.95" customHeight="1" x14ac:dyDescent="0.25">
      <c r="B43" s="2" t="s">
        <v>340</v>
      </c>
      <c r="C43" s="5">
        <v>99778104</v>
      </c>
      <c r="D43" s="5">
        <v>2620252088</v>
      </c>
      <c r="E43" s="5" t="s">
        <v>295</v>
      </c>
      <c r="F43" s="20">
        <v>5</v>
      </c>
      <c r="G43" s="5" t="s">
        <v>296</v>
      </c>
      <c r="H43" s="5">
        <v>12030.31</v>
      </c>
      <c r="I43" s="5">
        <v>12019.93</v>
      </c>
      <c r="J43" s="5">
        <v>-10.38</v>
      </c>
      <c r="K43" s="5">
        <v>-5.19</v>
      </c>
      <c r="L43" s="5">
        <v>0</v>
      </c>
      <c r="M43" s="2">
        <v>-5.19</v>
      </c>
      <c r="N43" s="22">
        <v>43623.434027777803</v>
      </c>
      <c r="O43" s="22">
        <v>43623.438194444498</v>
      </c>
    </row>
    <row r="44" spans="2:15" ht="39.75" customHeight="1" x14ac:dyDescent="0.25">
      <c r="B44" s="5" t="s">
        <v>341</v>
      </c>
      <c r="C44" s="5">
        <v>99777867</v>
      </c>
      <c r="D44" s="5">
        <v>2620252088</v>
      </c>
      <c r="E44" s="5" t="s">
        <v>295</v>
      </c>
      <c r="F44" s="20">
        <v>5</v>
      </c>
      <c r="G44" s="5" t="s">
        <v>296</v>
      </c>
      <c r="H44" s="5">
        <v>12023.35</v>
      </c>
      <c r="I44" s="5">
        <v>12018.13</v>
      </c>
      <c r="J44" s="5">
        <v>-5.22</v>
      </c>
      <c r="K44" s="5">
        <v>-2.61</v>
      </c>
      <c r="L44" s="5">
        <v>0</v>
      </c>
      <c r="M44" s="2">
        <v>-2.61</v>
      </c>
      <c r="N44" s="22">
        <v>43623.422916666699</v>
      </c>
      <c r="O44" s="22">
        <v>43623.425000000003</v>
      </c>
    </row>
    <row r="45" spans="2:15" ht="19.899999999999999" customHeight="1" x14ac:dyDescent="0.25">
      <c r="B45" s="2" t="s">
        <v>342</v>
      </c>
      <c r="C45" s="5">
        <v>99777545</v>
      </c>
      <c r="D45" s="5">
        <v>2620252088</v>
      </c>
      <c r="E45" s="5" t="s">
        <v>295</v>
      </c>
      <c r="F45" s="20">
        <v>5</v>
      </c>
      <c r="G45" s="5" t="s">
        <v>297</v>
      </c>
      <c r="H45" s="5">
        <v>12012.21</v>
      </c>
      <c r="I45" s="5">
        <v>12002.28</v>
      </c>
      <c r="J45" s="5">
        <v>9.93</v>
      </c>
      <c r="K45" s="5">
        <v>4.97</v>
      </c>
      <c r="L45" s="5">
        <v>0</v>
      </c>
      <c r="M45" s="2">
        <v>4.97</v>
      </c>
      <c r="N45" s="22">
        <v>43623.413194444503</v>
      </c>
      <c r="O45" s="22">
        <v>43623.413888888899</v>
      </c>
    </row>
    <row r="46" spans="2:15" ht="19.899999999999999" customHeight="1" x14ac:dyDescent="0.25">
      <c r="B46" s="2" t="s">
        <v>343</v>
      </c>
      <c r="C46" s="5">
        <v>99777469</v>
      </c>
      <c r="D46" s="5">
        <v>2620252088</v>
      </c>
      <c r="E46" s="5" t="s">
        <v>295</v>
      </c>
      <c r="F46" s="20">
        <v>5</v>
      </c>
      <c r="G46" s="5" t="s">
        <v>297</v>
      </c>
      <c r="H46" s="5">
        <v>12010.95</v>
      </c>
      <c r="I46" s="5">
        <v>12014.39</v>
      </c>
      <c r="J46" s="5">
        <v>-3.44</v>
      </c>
      <c r="K46" s="5">
        <v>-1.72</v>
      </c>
      <c r="L46" s="5">
        <v>0</v>
      </c>
      <c r="M46" s="2">
        <v>-1.72</v>
      </c>
      <c r="N46" s="22">
        <v>43623.409027777801</v>
      </c>
      <c r="O46" s="22">
        <v>43623.409722222197</v>
      </c>
    </row>
    <row r="47" spans="2:15" ht="26.65" customHeight="1" x14ac:dyDescent="0.25">
      <c r="B47" s="5" t="s">
        <v>344</v>
      </c>
      <c r="C47" s="5">
        <v>99777226</v>
      </c>
      <c r="D47" s="5">
        <v>2620252088</v>
      </c>
      <c r="E47" s="5" t="s">
        <v>295</v>
      </c>
      <c r="F47" s="20">
        <v>5</v>
      </c>
      <c r="G47" s="5" t="s">
        <v>296</v>
      </c>
      <c r="H47" s="5">
        <v>12025.48</v>
      </c>
      <c r="I47" s="5">
        <v>12020.65</v>
      </c>
      <c r="J47" s="5">
        <v>-4.83</v>
      </c>
      <c r="K47" s="5">
        <v>-2.42</v>
      </c>
      <c r="L47" s="5">
        <v>0</v>
      </c>
      <c r="M47" s="2">
        <v>-2.42</v>
      </c>
      <c r="N47" s="22">
        <v>43623.4</v>
      </c>
      <c r="O47" s="22">
        <v>43623.404861111099</v>
      </c>
    </row>
    <row r="48" spans="2:15" ht="22.35" customHeight="1" x14ac:dyDescent="0.25">
      <c r="B48" s="5" t="s">
        <v>344</v>
      </c>
      <c r="C48" s="5">
        <v>99777156</v>
      </c>
      <c r="D48" s="5">
        <v>2620252088</v>
      </c>
      <c r="E48" s="5" t="s">
        <v>295</v>
      </c>
      <c r="F48" s="20">
        <v>5</v>
      </c>
      <c r="G48" s="5" t="s">
        <v>296</v>
      </c>
      <c r="H48" s="5">
        <v>12021.31</v>
      </c>
      <c r="I48" s="5">
        <v>12020.25</v>
      </c>
      <c r="J48" s="5">
        <v>-1.06</v>
      </c>
      <c r="K48" s="5">
        <v>-0.53</v>
      </c>
      <c r="L48" s="5">
        <v>0</v>
      </c>
      <c r="M48" s="2">
        <v>-0.53</v>
      </c>
      <c r="N48" s="22">
        <v>43623.3972222222</v>
      </c>
      <c r="O48" s="22">
        <v>43623.399305555598</v>
      </c>
    </row>
    <row r="49" spans="2:15" ht="28.9" customHeight="1" x14ac:dyDescent="0.25">
      <c r="B49" s="5" t="s">
        <v>345</v>
      </c>
      <c r="C49" s="5">
        <v>99776521</v>
      </c>
      <c r="D49" s="5">
        <v>2620252088</v>
      </c>
      <c r="E49" s="5" t="s">
        <v>295</v>
      </c>
      <c r="F49" s="20">
        <v>5</v>
      </c>
      <c r="G49" s="5" t="s">
        <v>296</v>
      </c>
      <c r="H49" s="5">
        <v>12015.06</v>
      </c>
      <c r="I49" s="5">
        <v>12028.6</v>
      </c>
      <c r="J49" s="5">
        <v>13.54</v>
      </c>
      <c r="K49" s="5">
        <v>6.77</v>
      </c>
      <c r="L49" s="5">
        <v>0</v>
      </c>
      <c r="M49" s="2">
        <v>6.77</v>
      </c>
      <c r="N49" s="22">
        <v>43623.381944444503</v>
      </c>
      <c r="O49" s="22">
        <v>43623.3840277778</v>
      </c>
    </row>
    <row r="50" spans="2:15" s="23" customFormat="1" x14ac:dyDescent="0.25">
      <c r="C50" s="30" t="s">
        <v>346</v>
      </c>
      <c r="D50" s="24"/>
      <c r="E50" s="24"/>
      <c r="F50" s="25"/>
      <c r="G50" s="24" t="s">
        <v>296</v>
      </c>
      <c r="H50" s="24"/>
      <c r="I50" s="24"/>
      <c r="J50" s="24"/>
      <c r="K50" s="24"/>
      <c r="L50" s="24"/>
    </row>
    <row r="51" spans="2:15" x14ac:dyDescent="0.25">
      <c r="C51" s="31" t="s">
        <v>347</v>
      </c>
      <c r="D51" s="5"/>
      <c r="E51" s="5"/>
      <c r="F51" s="20"/>
      <c r="G51" s="5" t="s">
        <v>296</v>
      </c>
      <c r="H51" s="5"/>
      <c r="I51" s="5"/>
      <c r="J51" s="5"/>
      <c r="K51" s="5"/>
      <c r="L51" s="5"/>
    </row>
    <row r="52" spans="2:15" x14ac:dyDescent="0.25">
      <c r="C52" s="31" t="s">
        <v>348</v>
      </c>
      <c r="D52" s="5"/>
      <c r="E52" s="5"/>
      <c r="F52" s="20"/>
      <c r="G52" s="5" t="s">
        <v>296</v>
      </c>
      <c r="H52" s="5"/>
      <c r="I52" s="5"/>
      <c r="J52" s="5"/>
      <c r="K52" s="5"/>
      <c r="L52" s="5"/>
    </row>
    <row r="53" spans="2:15" x14ac:dyDescent="0.25">
      <c r="C53" s="31" t="s">
        <v>349</v>
      </c>
      <c r="D53" s="5"/>
      <c r="E53" s="5"/>
      <c r="F53" s="20"/>
      <c r="G53" s="5" t="s">
        <v>296</v>
      </c>
      <c r="H53" s="5"/>
      <c r="I53" s="5"/>
      <c r="J53" s="5"/>
      <c r="K53" s="5"/>
      <c r="L53" s="5"/>
    </row>
    <row r="54" spans="2:15" x14ac:dyDescent="0.25">
      <c r="C54" s="31" t="s">
        <v>350</v>
      </c>
      <c r="D54" s="5"/>
      <c r="E54" s="5"/>
      <c r="F54" s="20"/>
      <c r="G54" s="5" t="s">
        <v>297</v>
      </c>
      <c r="H54" s="5"/>
      <c r="I54" s="5"/>
      <c r="J54" s="5"/>
      <c r="K54" s="5"/>
      <c r="L54" s="5"/>
    </row>
    <row r="55" spans="2:15" x14ac:dyDescent="0.25">
      <c r="C55" s="31" t="s">
        <v>351</v>
      </c>
      <c r="D55" s="5"/>
      <c r="E55" s="5"/>
      <c r="F55" s="20"/>
      <c r="G55" s="5" t="s">
        <v>296</v>
      </c>
      <c r="H55" s="5"/>
      <c r="I55" s="5"/>
      <c r="J55" s="5"/>
      <c r="K55" s="5"/>
      <c r="L55" s="5"/>
    </row>
    <row r="56" spans="2:15" s="23" customFormat="1" ht="20.65" customHeight="1" x14ac:dyDescent="0.25">
      <c r="B56" s="23" t="s">
        <v>352</v>
      </c>
      <c r="C56" s="24">
        <v>99745841</v>
      </c>
      <c r="D56" s="24">
        <v>2620252088</v>
      </c>
      <c r="E56" s="24" t="s">
        <v>295</v>
      </c>
      <c r="F56" s="25">
        <v>5</v>
      </c>
      <c r="G56" s="24" t="s">
        <v>296</v>
      </c>
      <c r="H56" s="24">
        <v>11981.95</v>
      </c>
      <c r="I56" s="24">
        <v>11990.2</v>
      </c>
      <c r="J56" s="24">
        <v>8.25</v>
      </c>
      <c r="K56" s="24">
        <v>4.13</v>
      </c>
      <c r="L56" s="24">
        <v>0</v>
      </c>
      <c r="M56" s="23">
        <v>4.13</v>
      </c>
      <c r="N56" s="29">
        <v>43621.635416666701</v>
      </c>
      <c r="O56" s="29">
        <v>43621.644444444399</v>
      </c>
    </row>
    <row r="57" spans="2:15" ht="15.75" customHeight="1" x14ac:dyDescent="0.25">
      <c r="B57" s="2" t="s">
        <v>352</v>
      </c>
      <c r="C57" s="5">
        <v>99745117</v>
      </c>
      <c r="D57" s="5">
        <v>2620252088</v>
      </c>
      <c r="E57" s="5" t="s">
        <v>295</v>
      </c>
      <c r="F57" s="20">
        <v>5</v>
      </c>
      <c r="G57" s="5" t="s">
        <v>296</v>
      </c>
      <c r="H57" s="5">
        <v>11975.15</v>
      </c>
      <c r="I57" s="5">
        <v>11978.33</v>
      </c>
      <c r="J57" s="5">
        <v>3.18</v>
      </c>
      <c r="K57" s="5">
        <v>1.59</v>
      </c>
      <c r="L57" s="5">
        <v>0</v>
      </c>
      <c r="M57" s="2">
        <v>1.59</v>
      </c>
      <c r="N57" s="22">
        <v>43621.613888888904</v>
      </c>
      <c r="O57" s="22">
        <v>43621.617361111101</v>
      </c>
    </row>
    <row r="58" spans="2:15" ht="24.95" customHeight="1" x14ac:dyDescent="0.25">
      <c r="B58" s="2" t="s">
        <v>353</v>
      </c>
      <c r="C58" s="5">
        <v>99745026</v>
      </c>
      <c r="D58" s="5">
        <v>2620252088</v>
      </c>
      <c r="E58" s="5" t="s">
        <v>295</v>
      </c>
      <c r="F58" s="20">
        <v>5</v>
      </c>
      <c r="G58" s="5" t="s">
        <v>297</v>
      </c>
      <c r="H58" s="5">
        <v>11956.49</v>
      </c>
      <c r="I58" s="5">
        <v>11964.27</v>
      </c>
      <c r="J58" s="5">
        <v>-7.78</v>
      </c>
      <c r="K58" s="5">
        <v>-3.89</v>
      </c>
      <c r="L58" s="5">
        <v>0</v>
      </c>
      <c r="M58" s="2">
        <v>-3.89</v>
      </c>
      <c r="N58" s="22">
        <v>43621.611111111102</v>
      </c>
      <c r="O58" s="22">
        <v>43621.6118055556</v>
      </c>
    </row>
    <row r="59" spans="2:15" ht="21.6" customHeight="1" x14ac:dyDescent="0.25">
      <c r="B59" s="2" t="s">
        <v>354</v>
      </c>
      <c r="C59" s="5">
        <v>99744942</v>
      </c>
      <c r="D59" s="5">
        <v>2620252088</v>
      </c>
      <c r="E59" s="5" t="s">
        <v>295</v>
      </c>
      <c r="F59" s="20">
        <v>5</v>
      </c>
      <c r="G59" s="5" t="s">
        <v>296</v>
      </c>
      <c r="H59" s="5">
        <v>11970.89</v>
      </c>
      <c r="I59" s="5">
        <v>11955.17</v>
      </c>
      <c r="J59" s="5">
        <v>-15.72</v>
      </c>
      <c r="K59" s="5">
        <v>-7.86</v>
      </c>
      <c r="L59" s="5">
        <v>0</v>
      </c>
      <c r="M59" s="2">
        <v>-7.86</v>
      </c>
      <c r="N59" s="22">
        <v>43621.609027777798</v>
      </c>
      <c r="O59" s="22">
        <v>43621.610416666699</v>
      </c>
    </row>
    <row r="60" spans="2:15" ht="24.95" customHeight="1" x14ac:dyDescent="0.25">
      <c r="B60" s="2" t="s">
        <v>316</v>
      </c>
      <c r="C60" s="5">
        <v>99743111</v>
      </c>
      <c r="D60" s="5">
        <v>2620252088</v>
      </c>
      <c r="E60" s="5" t="s">
        <v>295</v>
      </c>
      <c r="F60" s="20">
        <v>5</v>
      </c>
      <c r="G60" s="5" t="s">
        <v>297</v>
      </c>
      <c r="H60" s="5">
        <v>12041.45</v>
      </c>
      <c r="I60" s="5">
        <v>12035.45</v>
      </c>
      <c r="J60" s="5">
        <v>6</v>
      </c>
      <c r="K60" s="5">
        <v>3</v>
      </c>
      <c r="L60" s="5">
        <v>0</v>
      </c>
      <c r="M60" s="2">
        <v>3</v>
      </c>
      <c r="N60" s="22">
        <v>43621.543055555601</v>
      </c>
      <c r="O60" s="22">
        <v>43621.543749999997</v>
      </c>
    </row>
    <row r="61" spans="2:15" ht="31.5" customHeight="1" x14ac:dyDescent="0.25">
      <c r="B61" s="32" t="s">
        <v>355</v>
      </c>
      <c r="C61" s="5">
        <v>99742485</v>
      </c>
      <c r="D61" s="5">
        <v>2620252088</v>
      </c>
      <c r="E61" s="5" t="s">
        <v>295</v>
      </c>
      <c r="F61" s="20">
        <v>5</v>
      </c>
      <c r="G61" s="5" t="s">
        <v>297</v>
      </c>
      <c r="H61" s="5">
        <v>12017.35</v>
      </c>
      <c r="I61" s="5">
        <v>12023.59</v>
      </c>
      <c r="J61" s="5">
        <v>-6.24</v>
      </c>
      <c r="K61" s="5">
        <v>-3.12</v>
      </c>
      <c r="L61" s="5">
        <v>0</v>
      </c>
      <c r="M61" s="2">
        <v>-3.12</v>
      </c>
      <c r="N61" s="22">
        <v>43621.5180555556</v>
      </c>
      <c r="O61" s="22">
        <v>43621.528472222199</v>
      </c>
    </row>
    <row r="62" spans="2:15" ht="37.35" customHeight="1" x14ac:dyDescent="0.25">
      <c r="B62" s="5" t="s">
        <v>356</v>
      </c>
      <c r="C62" s="5">
        <v>99740826</v>
      </c>
      <c r="D62" s="5">
        <v>2620252088</v>
      </c>
      <c r="E62" s="5" t="s">
        <v>295</v>
      </c>
      <c r="F62" s="20">
        <v>5</v>
      </c>
      <c r="G62" s="5" t="s">
        <v>296</v>
      </c>
      <c r="H62" s="5">
        <v>12008.1</v>
      </c>
      <c r="I62" s="5">
        <v>12016.33</v>
      </c>
      <c r="J62" s="5">
        <v>8.23</v>
      </c>
      <c r="K62" s="5">
        <v>4.12</v>
      </c>
      <c r="L62" s="5">
        <v>0</v>
      </c>
      <c r="M62" s="2">
        <v>4.12</v>
      </c>
      <c r="N62" s="22">
        <v>43621.470833333296</v>
      </c>
      <c r="O62" s="22">
        <v>43621.477083333302</v>
      </c>
    </row>
    <row r="63" spans="2:15" x14ac:dyDescent="0.25">
      <c r="B63" s="2" t="s">
        <v>357</v>
      </c>
      <c r="C63" s="5">
        <v>99740401</v>
      </c>
      <c r="D63" s="5">
        <v>2620252088</v>
      </c>
      <c r="E63" s="5" t="s">
        <v>295</v>
      </c>
      <c r="F63" s="20">
        <v>5</v>
      </c>
      <c r="G63" s="5" t="s">
        <v>297</v>
      </c>
      <c r="H63" s="5">
        <v>11997.47</v>
      </c>
      <c r="I63" s="5">
        <v>11995.45</v>
      </c>
      <c r="J63" s="5">
        <v>2.02</v>
      </c>
      <c r="K63" s="5">
        <v>1.01</v>
      </c>
      <c r="L63" s="5">
        <v>0</v>
      </c>
      <c r="M63" s="2">
        <v>1.01</v>
      </c>
      <c r="N63" s="22">
        <v>43621.454861111102</v>
      </c>
      <c r="O63" s="22">
        <v>43621.4555555556</v>
      </c>
    </row>
    <row r="64" spans="2:15" x14ac:dyDescent="0.25">
      <c r="B64" s="2" t="s">
        <v>358</v>
      </c>
      <c r="C64" s="5">
        <v>99739942</v>
      </c>
      <c r="D64" s="5">
        <v>2620252088</v>
      </c>
      <c r="E64" s="5" t="s">
        <v>295</v>
      </c>
      <c r="F64" s="20">
        <v>5</v>
      </c>
      <c r="G64" s="5" t="s">
        <v>296</v>
      </c>
      <c r="H64" s="5">
        <v>12026.83</v>
      </c>
      <c r="I64" s="5">
        <v>12010.56</v>
      </c>
      <c r="J64" s="5">
        <v>-16.27</v>
      </c>
      <c r="K64" s="5">
        <v>-8.14</v>
      </c>
      <c r="L64" s="5">
        <v>0</v>
      </c>
      <c r="M64" s="2">
        <v>-8.14</v>
      </c>
      <c r="N64" s="22">
        <v>43621.440277777801</v>
      </c>
      <c r="O64" s="22">
        <v>43621.443055555603</v>
      </c>
    </row>
    <row r="65" spans="2:15" x14ac:dyDescent="0.25">
      <c r="B65" s="2" t="s">
        <v>359</v>
      </c>
      <c r="C65" s="5">
        <v>99739382</v>
      </c>
      <c r="D65" s="5">
        <v>2620252088</v>
      </c>
      <c r="E65" s="5" t="s">
        <v>295</v>
      </c>
      <c r="F65" s="20">
        <v>5</v>
      </c>
      <c r="G65" s="5" t="s">
        <v>297</v>
      </c>
      <c r="H65" s="5">
        <v>12029.35</v>
      </c>
      <c r="I65" s="5">
        <v>12025.59</v>
      </c>
      <c r="J65" s="5">
        <v>3.76</v>
      </c>
      <c r="K65" s="5">
        <v>1.88</v>
      </c>
      <c r="L65" s="5">
        <v>0</v>
      </c>
      <c r="M65" s="2">
        <v>1.88</v>
      </c>
      <c r="N65" s="22">
        <v>43621.422916666699</v>
      </c>
      <c r="O65" s="22">
        <v>43621.425000000003</v>
      </c>
    </row>
    <row r="66" spans="2:15" x14ac:dyDescent="0.25">
      <c r="B66" s="2" t="s">
        <v>360</v>
      </c>
      <c r="C66" s="5">
        <v>99738733</v>
      </c>
      <c r="D66" s="5">
        <v>2620252088</v>
      </c>
      <c r="E66" s="5" t="s">
        <v>295</v>
      </c>
      <c r="F66" s="20">
        <v>5</v>
      </c>
      <c r="G66" s="5" t="s">
        <v>296</v>
      </c>
      <c r="H66" s="5">
        <v>12040.07</v>
      </c>
      <c r="I66" s="5">
        <v>12041.85</v>
      </c>
      <c r="J66" s="5">
        <v>1.78</v>
      </c>
      <c r="K66" s="5">
        <v>0.89</v>
      </c>
      <c r="L66" s="5">
        <v>0</v>
      </c>
      <c r="M66" s="2">
        <v>0.89</v>
      </c>
      <c r="N66" s="22">
        <v>43621.411805555603</v>
      </c>
      <c r="O66" s="22">
        <v>43621.4152777778</v>
      </c>
    </row>
    <row r="67" spans="2:15" x14ac:dyDescent="0.25">
      <c r="B67" s="2" t="s">
        <v>360</v>
      </c>
      <c r="C67" s="5">
        <v>99738394</v>
      </c>
      <c r="D67" s="5">
        <v>2620252088</v>
      </c>
      <c r="E67" s="5" t="s">
        <v>295</v>
      </c>
      <c r="F67" s="20">
        <v>5</v>
      </c>
      <c r="G67" s="5" t="s">
        <v>296</v>
      </c>
      <c r="H67" s="5">
        <v>12023.07</v>
      </c>
      <c r="I67" s="5">
        <v>12026.77</v>
      </c>
      <c r="J67" s="5">
        <v>3.7</v>
      </c>
      <c r="K67" s="5">
        <v>1.85</v>
      </c>
      <c r="L67" s="5">
        <v>0</v>
      </c>
      <c r="M67" s="2">
        <v>1.85</v>
      </c>
      <c r="N67" s="22">
        <v>43621.403472222199</v>
      </c>
      <c r="O67" s="22">
        <v>43621.405555555597</v>
      </c>
    </row>
    <row r="68" spans="2:15" x14ac:dyDescent="0.25">
      <c r="B68" s="2" t="s">
        <v>360</v>
      </c>
      <c r="C68" s="5">
        <v>99737891</v>
      </c>
      <c r="D68" s="5">
        <v>2620252088</v>
      </c>
      <c r="E68" s="5" t="s">
        <v>295</v>
      </c>
      <c r="F68" s="20">
        <v>5</v>
      </c>
      <c r="G68" s="5" t="s">
        <v>296</v>
      </c>
      <c r="H68" s="5">
        <v>11983.96</v>
      </c>
      <c r="I68" s="5">
        <v>11990.8</v>
      </c>
      <c r="J68" s="5">
        <v>6.84</v>
      </c>
      <c r="K68" s="5">
        <v>3.42</v>
      </c>
      <c r="L68" s="5">
        <v>0</v>
      </c>
      <c r="M68" s="2">
        <v>3.42</v>
      </c>
      <c r="N68" s="22">
        <v>43621.394444444399</v>
      </c>
      <c r="O68" s="22">
        <v>43621.395138888904</v>
      </c>
    </row>
    <row r="69" spans="2:15" ht="36.4" customHeight="1" x14ac:dyDescent="0.25">
      <c r="B69" s="33" t="s">
        <v>361</v>
      </c>
      <c r="C69" s="5">
        <v>99737685</v>
      </c>
      <c r="D69" s="5">
        <v>2620252088</v>
      </c>
      <c r="E69" s="5" t="s">
        <v>295</v>
      </c>
      <c r="F69" s="20">
        <v>5</v>
      </c>
      <c r="G69" s="5" t="s">
        <v>296</v>
      </c>
      <c r="H69" s="5">
        <v>11967.52</v>
      </c>
      <c r="I69" s="5">
        <v>11973.53</v>
      </c>
      <c r="J69" s="5">
        <v>6.01</v>
      </c>
      <c r="K69" s="5">
        <v>3.01</v>
      </c>
      <c r="L69" s="5">
        <v>0</v>
      </c>
      <c r="M69" s="2">
        <v>3.01</v>
      </c>
      <c r="N69" s="22">
        <v>43621.388888888898</v>
      </c>
      <c r="O69" s="22">
        <v>43621.389583333301</v>
      </c>
    </row>
    <row r="70" spans="2:15" ht="28.9" customHeight="1" x14ac:dyDescent="0.25">
      <c r="B70" s="5" t="s">
        <v>362</v>
      </c>
      <c r="C70" s="5">
        <v>99737570</v>
      </c>
      <c r="D70" s="5">
        <v>2620252088</v>
      </c>
      <c r="E70" s="5" t="s">
        <v>295</v>
      </c>
      <c r="F70" s="20">
        <v>5</v>
      </c>
      <c r="G70" s="5" t="s">
        <v>297</v>
      </c>
      <c r="H70" s="5">
        <v>11955.61</v>
      </c>
      <c r="I70" s="5">
        <v>11954.47</v>
      </c>
      <c r="J70" s="5">
        <v>1.1399999999999999</v>
      </c>
      <c r="K70" s="5">
        <v>0.56999999999999995</v>
      </c>
      <c r="L70" s="5">
        <v>0</v>
      </c>
      <c r="M70" s="2">
        <v>0.56999999999999995</v>
      </c>
      <c r="N70" s="22">
        <v>43621.386805555601</v>
      </c>
      <c r="O70" s="22">
        <v>43621.387499999997</v>
      </c>
    </row>
    <row r="71" spans="2:15" ht="38.1" customHeight="1" x14ac:dyDescent="0.25">
      <c r="B71" s="5" t="s">
        <v>363</v>
      </c>
      <c r="C71" s="5">
        <v>99737394</v>
      </c>
      <c r="D71" s="5">
        <v>2620252088</v>
      </c>
      <c r="E71" s="5" t="s">
        <v>295</v>
      </c>
      <c r="F71" s="20">
        <v>5</v>
      </c>
      <c r="G71" s="5" t="s">
        <v>297</v>
      </c>
      <c r="H71" s="5">
        <v>11960.7</v>
      </c>
      <c r="I71" s="5">
        <v>11965.45</v>
      </c>
      <c r="J71" s="5">
        <v>-4.75</v>
      </c>
      <c r="K71" s="5">
        <v>-2.38</v>
      </c>
      <c r="L71" s="5">
        <v>0</v>
      </c>
      <c r="M71" s="2">
        <v>-2.38</v>
      </c>
      <c r="N71" s="22">
        <v>43621.381944444402</v>
      </c>
      <c r="O71" s="22">
        <v>43621.384722222203</v>
      </c>
    </row>
    <row r="72" spans="2:15" x14ac:dyDescent="0.25">
      <c r="B72" s="2" t="s">
        <v>364</v>
      </c>
      <c r="C72" s="5">
        <v>99737098</v>
      </c>
      <c r="D72" s="5">
        <v>2620252088</v>
      </c>
      <c r="E72" s="5" t="s">
        <v>295</v>
      </c>
      <c r="F72" s="20">
        <v>5</v>
      </c>
      <c r="G72" s="5" t="s">
        <v>297</v>
      </c>
      <c r="H72" s="5">
        <v>11965.85</v>
      </c>
      <c r="I72" s="5">
        <v>11964.11</v>
      </c>
      <c r="J72" s="5">
        <v>1.74</v>
      </c>
      <c r="K72" s="5">
        <v>0.87</v>
      </c>
      <c r="L72" s="5">
        <v>0</v>
      </c>
      <c r="M72" s="2">
        <v>0.87</v>
      </c>
      <c r="N72" s="22">
        <v>43621.375694444498</v>
      </c>
      <c r="O72" s="22">
        <v>43621.376388888901</v>
      </c>
    </row>
    <row r="73" spans="2:15" s="23" customFormat="1" x14ac:dyDescent="0.25">
      <c r="B73" s="23" t="s">
        <v>360</v>
      </c>
      <c r="C73" s="24">
        <v>99718497</v>
      </c>
      <c r="D73" s="24">
        <v>2620252088</v>
      </c>
      <c r="E73" s="24" t="s">
        <v>295</v>
      </c>
      <c r="F73" s="25">
        <v>5</v>
      </c>
      <c r="G73" s="24" t="s">
        <v>296</v>
      </c>
      <c r="H73" s="24">
        <v>11822.75</v>
      </c>
      <c r="I73" s="24">
        <v>11825.6</v>
      </c>
      <c r="J73" s="24">
        <v>2.85</v>
      </c>
      <c r="K73" s="24">
        <v>1.43</v>
      </c>
      <c r="L73" s="24">
        <v>0</v>
      </c>
      <c r="M73" s="23">
        <v>1.43</v>
      </c>
      <c r="N73" s="29">
        <v>43620.434722222199</v>
      </c>
      <c r="O73" s="29">
        <v>43620.438888888901</v>
      </c>
    </row>
    <row r="74" spans="2:15" x14ac:dyDescent="0.25">
      <c r="B74" s="2" t="s">
        <v>365</v>
      </c>
      <c r="C74" s="5">
        <v>99716241</v>
      </c>
      <c r="D74" s="5">
        <v>2620252088</v>
      </c>
      <c r="E74" s="5" t="s">
        <v>295</v>
      </c>
      <c r="F74" s="20">
        <v>5</v>
      </c>
      <c r="G74" s="5" t="s">
        <v>296</v>
      </c>
      <c r="H74" s="5">
        <v>11739.6</v>
      </c>
      <c r="I74" s="5">
        <v>11784.45</v>
      </c>
      <c r="J74" s="5">
        <v>44.85</v>
      </c>
      <c r="K74" s="5">
        <v>22.43</v>
      </c>
      <c r="L74" s="5">
        <v>0</v>
      </c>
      <c r="M74" s="2">
        <v>22.43</v>
      </c>
      <c r="N74" s="22">
        <v>43620.384722222203</v>
      </c>
      <c r="O74" s="22">
        <v>43620.402777777803</v>
      </c>
    </row>
    <row r="75" spans="2:15" x14ac:dyDescent="0.25">
      <c r="B75" s="2" t="s">
        <v>360</v>
      </c>
      <c r="C75" s="5">
        <v>99716866</v>
      </c>
      <c r="D75" s="5">
        <v>2620252088</v>
      </c>
      <c r="E75" s="5" t="s">
        <v>295</v>
      </c>
      <c r="F75" s="20">
        <v>5</v>
      </c>
      <c r="G75" s="5" t="s">
        <v>296</v>
      </c>
      <c r="H75" s="5">
        <v>11769.63</v>
      </c>
      <c r="I75" s="5">
        <v>11771.35</v>
      </c>
      <c r="J75" s="5">
        <v>1.72</v>
      </c>
      <c r="K75" s="5">
        <v>0.86</v>
      </c>
      <c r="L75" s="5">
        <v>0</v>
      </c>
      <c r="M75" s="2">
        <v>0.86</v>
      </c>
      <c r="N75" s="22">
        <v>43620.396527777797</v>
      </c>
      <c r="O75" s="22">
        <v>43620.3972222222</v>
      </c>
    </row>
    <row r="76" spans="2:15" x14ac:dyDescent="0.25">
      <c r="B76" s="2" t="s">
        <v>360</v>
      </c>
      <c r="C76" s="5">
        <v>99716485</v>
      </c>
      <c r="D76" s="5">
        <v>2620252088</v>
      </c>
      <c r="E76" s="5" t="s">
        <v>295</v>
      </c>
      <c r="F76" s="20">
        <v>5</v>
      </c>
      <c r="G76" s="5" t="s">
        <v>296</v>
      </c>
      <c r="H76" s="5">
        <v>11750.7</v>
      </c>
      <c r="I76" s="5">
        <v>11751.77</v>
      </c>
      <c r="J76" s="5">
        <v>1.07</v>
      </c>
      <c r="K76" s="5">
        <v>0.54</v>
      </c>
      <c r="L76" s="5">
        <v>0</v>
      </c>
      <c r="M76" s="2">
        <v>0.54</v>
      </c>
      <c r="N76" s="22">
        <v>43620.3881944444</v>
      </c>
      <c r="O76" s="22">
        <v>43620.388888888898</v>
      </c>
    </row>
    <row r="77" spans="2:15" x14ac:dyDescent="0.25">
      <c r="B77" s="2" t="s">
        <v>366</v>
      </c>
      <c r="C77" s="5">
        <v>99715886</v>
      </c>
      <c r="D77" s="5">
        <v>2620252088</v>
      </c>
      <c r="E77" s="5" t="s">
        <v>295</v>
      </c>
      <c r="F77" s="20">
        <v>5</v>
      </c>
      <c r="G77" s="5" t="s">
        <v>296</v>
      </c>
      <c r="H77" s="5">
        <v>11718.27</v>
      </c>
      <c r="I77" s="5">
        <v>11725.33</v>
      </c>
      <c r="J77" s="5">
        <v>7.06</v>
      </c>
      <c r="K77" s="5">
        <v>3.53</v>
      </c>
      <c r="L77" s="5">
        <v>0</v>
      </c>
      <c r="M77" s="2">
        <v>3.53</v>
      </c>
      <c r="N77" s="22">
        <v>43620.379166666702</v>
      </c>
      <c r="O77" s="22">
        <v>43620.382638888899</v>
      </c>
    </row>
    <row r="78" spans="2:15" s="23" customFormat="1" ht="23.25" customHeight="1" x14ac:dyDescent="0.25">
      <c r="B78" s="24" t="s">
        <v>367</v>
      </c>
      <c r="C78" s="24">
        <v>99702658</v>
      </c>
      <c r="D78" s="24">
        <v>2620252088</v>
      </c>
      <c r="E78" s="24" t="s">
        <v>295</v>
      </c>
      <c r="F78" s="25">
        <v>5</v>
      </c>
      <c r="G78" s="24" t="s">
        <v>296</v>
      </c>
      <c r="H78" s="24">
        <v>11716.15</v>
      </c>
      <c r="I78" s="24">
        <v>11719.25</v>
      </c>
      <c r="J78" s="24">
        <v>3.1</v>
      </c>
      <c r="K78" s="24">
        <v>1.55</v>
      </c>
      <c r="L78" s="24">
        <v>0</v>
      </c>
      <c r="M78" s="23">
        <v>1.55</v>
      </c>
      <c r="N78" s="29">
        <v>43619.6743055556</v>
      </c>
      <c r="O78" s="29">
        <v>43619.676388888904</v>
      </c>
    </row>
    <row r="79" spans="2:15" x14ac:dyDescent="0.25">
      <c r="B79" s="2" t="s">
        <v>360</v>
      </c>
      <c r="C79" s="5">
        <v>99700809</v>
      </c>
      <c r="D79" s="5">
        <v>2620252088</v>
      </c>
      <c r="E79" s="5" t="s">
        <v>295</v>
      </c>
      <c r="F79" s="20">
        <v>5</v>
      </c>
      <c r="G79" s="5" t="s">
        <v>296</v>
      </c>
      <c r="H79" s="5">
        <v>11724.71</v>
      </c>
      <c r="I79" s="5">
        <v>11725.41</v>
      </c>
      <c r="J79" s="5">
        <v>0.7</v>
      </c>
      <c r="K79" s="5">
        <v>0.35</v>
      </c>
      <c r="L79" s="5">
        <v>0</v>
      </c>
      <c r="M79" s="2">
        <v>0.35</v>
      </c>
      <c r="N79" s="22">
        <v>43619.640277777798</v>
      </c>
      <c r="O79" s="22">
        <v>43619.644444444399</v>
      </c>
    </row>
    <row r="80" spans="2:15" ht="29.85" customHeight="1" x14ac:dyDescent="0.25">
      <c r="B80" s="5" t="s">
        <v>368</v>
      </c>
      <c r="C80" s="5">
        <v>99698431</v>
      </c>
      <c r="D80" s="5">
        <v>2620252088</v>
      </c>
      <c r="E80" s="5" t="s">
        <v>295</v>
      </c>
      <c r="F80" s="20">
        <v>5</v>
      </c>
      <c r="G80" s="5" t="s">
        <v>296</v>
      </c>
      <c r="H80" s="5">
        <v>11684.79</v>
      </c>
      <c r="I80" s="5">
        <v>11715.21</v>
      </c>
      <c r="J80" s="5">
        <v>30.42</v>
      </c>
      <c r="K80" s="5">
        <v>15.21</v>
      </c>
      <c r="L80" s="5">
        <v>0</v>
      </c>
      <c r="M80" s="2">
        <v>15.21</v>
      </c>
      <c r="N80" s="22">
        <v>43619.5402777778</v>
      </c>
      <c r="O80" s="22">
        <v>43619.625</v>
      </c>
    </row>
    <row r="81" spans="2:15" x14ac:dyDescent="0.25">
      <c r="B81" s="2" t="s">
        <v>369</v>
      </c>
      <c r="C81" s="5">
        <v>99698041</v>
      </c>
      <c r="D81" s="5">
        <v>2620252088</v>
      </c>
      <c r="E81" s="5" t="s">
        <v>295</v>
      </c>
      <c r="F81" s="20">
        <v>5</v>
      </c>
      <c r="G81" s="5" t="s">
        <v>297</v>
      </c>
      <c r="H81" s="5">
        <v>11707.73</v>
      </c>
      <c r="I81" s="5">
        <v>11707.39</v>
      </c>
      <c r="J81" s="5">
        <v>0.34</v>
      </c>
      <c r="K81" s="5">
        <v>0.17</v>
      </c>
      <c r="L81" s="5">
        <v>0</v>
      </c>
      <c r="M81" s="2">
        <v>0.17</v>
      </c>
      <c r="N81" s="22">
        <v>43619.5222222222</v>
      </c>
      <c r="O81" s="22">
        <v>43619.523611111101</v>
      </c>
    </row>
    <row r="82" spans="2:15" ht="24.95" customHeight="1" x14ac:dyDescent="0.25">
      <c r="B82" s="5" t="s">
        <v>370</v>
      </c>
      <c r="C82" s="5">
        <v>99697831</v>
      </c>
      <c r="D82" s="5">
        <v>2620252088</v>
      </c>
      <c r="E82" s="5" t="s">
        <v>295</v>
      </c>
      <c r="F82" s="20">
        <v>5</v>
      </c>
      <c r="G82" s="5" t="s">
        <v>297</v>
      </c>
      <c r="H82" s="5">
        <v>11706.73</v>
      </c>
      <c r="I82" s="5">
        <v>11714.63</v>
      </c>
      <c r="J82" s="5">
        <v>-7.9</v>
      </c>
      <c r="K82" s="5">
        <v>-3.95</v>
      </c>
      <c r="L82" s="5">
        <v>0</v>
      </c>
      <c r="M82" s="2">
        <v>-3.95</v>
      </c>
      <c r="N82" s="22">
        <v>43619.514583333301</v>
      </c>
      <c r="O82" s="22">
        <v>43619.517361111102</v>
      </c>
    </row>
    <row r="83" spans="2:15" x14ac:dyDescent="0.25">
      <c r="B83" s="2" t="s">
        <v>353</v>
      </c>
      <c r="C83" s="5">
        <v>99697621</v>
      </c>
      <c r="D83" s="5">
        <v>2620252088</v>
      </c>
      <c r="E83" s="5" t="s">
        <v>295</v>
      </c>
      <c r="F83" s="20">
        <v>5</v>
      </c>
      <c r="G83" s="5" t="s">
        <v>296</v>
      </c>
      <c r="H83" s="5">
        <v>11724.67</v>
      </c>
      <c r="I83" s="5">
        <v>11717.06</v>
      </c>
      <c r="J83" s="5">
        <v>-7.61</v>
      </c>
      <c r="K83" s="5">
        <v>-3.81</v>
      </c>
      <c r="L83" s="5">
        <v>0</v>
      </c>
      <c r="M83" s="2">
        <v>-3.81</v>
      </c>
      <c r="N83" s="22">
        <v>43619.505555555603</v>
      </c>
      <c r="O83" s="22">
        <v>43619.5090277778</v>
      </c>
    </row>
    <row r="84" spans="2:15" ht="28.9" customHeight="1" x14ac:dyDescent="0.25">
      <c r="B84" s="5" t="s">
        <v>371</v>
      </c>
      <c r="C84" s="5">
        <v>99697262</v>
      </c>
      <c r="D84" s="5">
        <v>2620252088</v>
      </c>
      <c r="E84" s="5" t="s">
        <v>295</v>
      </c>
      <c r="F84" s="20">
        <v>5</v>
      </c>
      <c r="G84" s="5" t="s">
        <v>297</v>
      </c>
      <c r="H84" s="5">
        <v>11696.25</v>
      </c>
      <c r="I84" s="5">
        <v>11703.9</v>
      </c>
      <c r="J84" s="5">
        <v>-7.65</v>
      </c>
      <c r="K84" s="5">
        <v>-3.83</v>
      </c>
      <c r="L84" s="5">
        <v>0</v>
      </c>
      <c r="M84" s="2">
        <v>-3.83</v>
      </c>
      <c r="N84" s="22">
        <v>43619.490277777797</v>
      </c>
      <c r="O84" s="22">
        <v>43619.493055555598</v>
      </c>
    </row>
    <row r="85" spans="2:15" ht="22.35" customHeight="1" x14ac:dyDescent="0.25">
      <c r="B85" s="5" t="s">
        <v>371</v>
      </c>
      <c r="C85" s="5">
        <v>99697140</v>
      </c>
      <c r="D85" s="5">
        <v>2620252088</v>
      </c>
      <c r="E85" s="5" t="s">
        <v>295</v>
      </c>
      <c r="F85" s="20">
        <v>5</v>
      </c>
      <c r="G85" s="5" t="s">
        <v>297</v>
      </c>
      <c r="H85" s="5">
        <v>11696.33</v>
      </c>
      <c r="I85" s="5">
        <v>11704.87</v>
      </c>
      <c r="J85" s="5">
        <v>-8.5399999999999991</v>
      </c>
      <c r="K85" s="5">
        <v>-4.2699999999999996</v>
      </c>
      <c r="L85" s="5">
        <v>0</v>
      </c>
      <c r="M85" s="2">
        <v>-4.2699999999999996</v>
      </c>
      <c r="N85" s="22">
        <v>43619.484722222202</v>
      </c>
      <c r="O85" s="22">
        <v>43619.487500000003</v>
      </c>
    </row>
    <row r="86" spans="2:15" x14ac:dyDescent="0.25">
      <c r="B86" s="2" t="s">
        <v>353</v>
      </c>
      <c r="C86" s="5">
        <v>99696105</v>
      </c>
      <c r="D86" s="5">
        <v>2620252088</v>
      </c>
      <c r="E86" s="5" t="s">
        <v>295</v>
      </c>
      <c r="F86" s="20">
        <v>5</v>
      </c>
      <c r="G86" s="5" t="s">
        <v>296</v>
      </c>
      <c r="H86" s="5">
        <v>11680.15</v>
      </c>
      <c r="I86" s="5">
        <v>11684.97</v>
      </c>
      <c r="J86" s="5">
        <v>4.82</v>
      </c>
      <c r="K86" s="5">
        <v>2.41</v>
      </c>
      <c r="L86" s="5">
        <v>0</v>
      </c>
      <c r="M86" s="2">
        <v>2.41</v>
      </c>
      <c r="N86" s="22">
        <v>43619.459027777797</v>
      </c>
      <c r="O86" s="22">
        <v>43619.4597222222</v>
      </c>
    </row>
    <row r="87" spans="2:15" x14ac:dyDescent="0.25">
      <c r="B87" s="2" t="s">
        <v>372</v>
      </c>
      <c r="C87" s="5">
        <v>99695998</v>
      </c>
      <c r="D87" s="5">
        <v>2620252088</v>
      </c>
      <c r="E87" s="5" t="s">
        <v>295</v>
      </c>
      <c r="F87" s="20">
        <v>5</v>
      </c>
      <c r="G87" s="5" t="s">
        <v>297</v>
      </c>
      <c r="H87" s="5">
        <v>11671.17</v>
      </c>
      <c r="I87" s="5">
        <v>11679.5</v>
      </c>
      <c r="J87" s="5">
        <v>-8.33</v>
      </c>
      <c r="K87" s="5">
        <v>-4.17</v>
      </c>
      <c r="L87" s="5">
        <v>0</v>
      </c>
      <c r="M87" s="2">
        <v>-4.17</v>
      </c>
      <c r="N87" s="22">
        <v>43619.456944444399</v>
      </c>
      <c r="O87" s="22">
        <v>43619.458333333299</v>
      </c>
    </row>
    <row r="88" spans="2:15" ht="25.7" customHeight="1" x14ac:dyDescent="0.25">
      <c r="B88" s="5" t="s">
        <v>373</v>
      </c>
      <c r="C88" s="5">
        <v>99695773</v>
      </c>
      <c r="D88" s="5">
        <v>2620252088</v>
      </c>
      <c r="E88" s="5" t="s">
        <v>295</v>
      </c>
      <c r="F88" s="20">
        <v>5</v>
      </c>
      <c r="G88" s="5" t="s">
        <v>296</v>
      </c>
      <c r="H88" s="5">
        <v>11670.83</v>
      </c>
      <c r="I88" s="5">
        <v>11676.65</v>
      </c>
      <c r="J88" s="5">
        <v>5.82</v>
      </c>
      <c r="K88" s="5">
        <v>2.91</v>
      </c>
      <c r="L88" s="5">
        <v>0</v>
      </c>
      <c r="M88" s="2">
        <v>2.91</v>
      </c>
      <c r="N88" s="22">
        <v>43619.452777777798</v>
      </c>
      <c r="O88" s="22">
        <v>43619.454861111102</v>
      </c>
    </row>
    <row r="89" spans="2:15" ht="17.45" customHeight="1" x14ac:dyDescent="0.25">
      <c r="B89" s="2" t="s">
        <v>374</v>
      </c>
      <c r="C89" s="5">
        <v>99695672</v>
      </c>
      <c r="D89" s="5">
        <v>2620252088</v>
      </c>
      <c r="E89" s="5" t="s">
        <v>295</v>
      </c>
      <c r="F89" s="20">
        <v>5</v>
      </c>
      <c r="G89" s="5" t="s">
        <v>297</v>
      </c>
      <c r="H89" s="5">
        <v>11663.74</v>
      </c>
      <c r="I89" s="5">
        <v>11670.71</v>
      </c>
      <c r="J89" s="5">
        <v>-6.97</v>
      </c>
      <c r="K89" s="5">
        <v>-3.49</v>
      </c>
      <c r="L89" s="5">
        <v>0</v>
      </c>
      <c r="M89" s="2">
        <v>-3.49</v>
      </c>
      <c r="N89" s="22">
        <v>43619.45</v>
      </c>
      <c r="O89" s="22">
        <v>43619.452083333301</v>
      </c>
    </row>
    <row r="90" spans="2:15" x14ac:dyDescent="0.25">
      <c r="B90" s="2" t="s">
        <v>374</v>
      </c>
      <c r="C90" s="5">
        <v>99695428</v>
      </c>
      <c r="D90" s="5">
        <v>2620252088</v>
      </c>
      <c r="E90" s="5" t="s">
        <v>295</v>
      </c>
      <c r="F90" s="20">
        <v>5</v>
      </c>
      <c r="G90" s="5" t="s">
        <v>297</v>
      </c>
      <c r="H90" s="5">
        <v>11659.36</v>
      </c>
      <c r="I90" s="5">
        <v>11667.83</v>
      </c>
      <c r="J90" s="5">
        <v>-8.4700000000000006</v>
      </c>
      <c r="K90" s="5">
        <v>-4.24</v>
      </c>
      <c r="L90" s="5">
        <v>0</v>
      </c>
      <c r="M90" s="2">
        <v>-4.24</v>
      </c>
      <c r="N90" s="22">
        <v>43619.442361111098</v>
      </c>
      <c r="O90" s="22">
        <v>43619.445833333302</v>
      </c>
    </row>
    <row r="91" spans="2:15" x14ac:dyDescent="0.25">
      <c r="B91" s="2" t="s">
        <v>375</v>
      </c>
      <c r="C91" s="5">
        <v>99695288</v>
      </c>
      <c r="D91" s="5">
        <v>2620252088</v>
      </c>
      <c r="E91" s="5" t="s">
        <v>295</v>
      </c>
      <c r="F91" s="20">
        <v>5</v>
      </c>
      <c r="G91" s="5" t="s">
        <v>297</v>
      </c>
      <c r="H91" s="5">
        <v>11666.1</v>
      </c>
      <c r="I91" s="5">
        <v>11673.94</v>
      </c>
      <c r="J91" s="5">
        <v>-7.84</v>
      </c>
      <c r="K91" s="5">
        <v>-3.92</v>
      </c>
      <c r="L91" s="5">
        <v>0</v>
      </c>
      <c r="M91" s="2">
        <v>-3.92</v>
      </c>
      <c r="N91" s="22">
        <v>43619.4375</v>
      </c>
      <c r="O91" s="22">
        <v>43619.438888888901</v>
      </c>
    </row>
    <row r="92" spans="2:15" ht="30" x14ac:dyDescent="0.25">
      <c r="B92" s="5" t="s">
        <v>376</v>
      </c>
      <c r="C92" s="5">
        <v>99693919</v>
      </c>
      <c r="D92" s="5">
        <v>2620252088</v>
      </c>
      <c r="E92" s="5" t="s">
        <v>295</v>
      </c>
      <c r="F92" s="20">
        <v>5</v>
      </c>
      <c r="G92" s="5" t="s">
        <v>296</v>
      </c>
      <c r="H92" s="5">
        <v>11638.15</v>
      </c>
      <c r="I92" s="5">
        <v>11644.09</v>
      </c>
      <c r="J92" s="5">
        <v>5.94</v>
      </c>
      <c r="K92" s="5">
        <v>2.97</v>
      </c>
      <c r="L92" s="5">
        <v>0</v>
      </c>
      <c r="M92" s="2">
        <v>2.97</v>
      </c>
      <c r="N92" s="22">
        <v>43619.410416666702</v>
      </c>
      <c r="O92" s="22">
        <v>43619.410416666702</v>
      </c>
    </row>
    <row r="93" spans="2:15" x14ac:dyDescent="0.25">
      <c r="B93" s="2" t="s">
        <v>353</v>
      </c>
      <c r="C93" s="5">
        <v>99693855</v>
      </c>
      <c r="D93" s="5">
        <v>2620252088</v>
      </c>
      <c r="E93" s="5" t="s">
        <v>295</v>
      </c>
      <c r="F93" s="20">
        <v>5</v>
      </c>
      <c r="G93" s="5" t="s">
        <v>296</v>
      </c>
      <c r="H93" s="5">
        <v>11643.15</v>
      </c>
      <c r="I93" s="5">
        <v>11632.77</v>
      </c>
      <c r="J93" s="5">
        <v>-10.38</v>
      </c>
      <c r="K93" s="5">
        <v>-5.19</v>
      </c>
      <c r="L93" s="5">
        <v>0</v>
      </c>
      <c r="M93" s="2">
        <v>-5.19</v>
      </c>
      <c r="N93" s="22">
        <v>43619.408333333296</v>
      </c>
      <c r="O93" s="22">
        <v>43619.409027777801</v>
      </c>
    </row>
    <row r="94" spans="2:15" x14ac:dyDescent="0.25">
      <c r="B94" s="2" t="s">
        <v>377</v>
      </c>
      <c r="C94" s="5">
        <v>99693796</v>
      </c>
      <c r="D94" s="5">
        <v>2620252088</v>
      </c>
      <c r="E94" s="5" t="s">
        <v>295</v>
      </c>
      <c r="F94" s="20">
        <v>5</v>
      </c>
      <c r="G94" s="5" t="s">
        <v>297</v>
      </c>
      <c r="H94" s="5">
        <v>11629.7</v>
      </c>
      <c r="I94" s="5">
        <v>11638.11</v>
      </c>
      <c r="J94" s="5">
        <v>-8.41</v>
      </c>
      <c r="K94" s="5">
        <v>-4.21</v>
      </c>
      <c r="L94" s="5">
        <v>0</v>
      </c>
      <c r="M94" s="2">
        <v>-4.21</v>
      </c>
      <c r="N94" s="22">
        <v>43619.406944444498</v>
      </c>
      <c r="O94" s="22">
        <v>43619.408333333296</v>
      </c>
    </row>
    <row r="95" spans="2:15" x14ac:dyDescent="0.25">
      <c r="B95" s="2" t="s">
        <v>378</v>
      </c>
      <c r="C95" s="5">
        <v>99693332</v>
      </c>
      <c r="D95" s="5">
        <v>2620252088</v>
      </c>
      <c r="E95" s="5" t="s">
        <v>295</v>
      </c>
      <c r="F95" s="20">
        <v>5</v>
      </c>
      <c r="G95" s="5" t="s">
        <v>296</v>
      </c>
      <c r="H95" s="5">
        <v>11634.35</v>
      </c>
      <c r="I95" s="5">
        <v>11647.2</v>
      </c>
      <c r="J95" s="5">
        <v>12.85</v>
      </c>
      <c r="K95" s="5">
        <v>6.43</v>
      </c>
      <c r="L95" s="5">
        <v>0</v>
      </c>
      <c r="M95" s="2">
        <v>6.43</v>
      </c>
      <c r="N95" s="22">
        <v>43619.394444444399</v>
      </c>
      <c r="O95" s="22">
        <v>43619.3972222222</v>
      </c>
    </row>
    <row r="96" spans="2:15" x14ac:dyDescent="0.25">
      <c r="B96" s="2" t="s">
        <v>378</v>
      </c>
      <c r="C96" s="5">
        <v>99692971</v>
      </c>
      <c r="D96" s="5">
        <v>2620252088</v>
      </c>
      <c r="E96" s="5" t="s">
        <v>295</v>
      </c>
      <c r="F96" s="20">
        <v>5</v>
      </c>
      <c r="G96" s="5" t="s">
        <v>296</v>
      </c>
      <c r="H96" s="5">
        <v>11648.27</v>
      </c>
      <c r="I96" s="5">
        <v>11651.53</v>
      </c>
      <c r="J96" s="5">
        <v>3.26</v>
      </c>
      <c r="K96" s="5">
        <v>1.63</v>
      </c>
      <c r="L96" s="5">
        <v>0</v>
      </c>
      <c r="M96" s="2">
        <v>1.63</v>
      </c>
      <c r="N96" s="22">
        <v>43619.386111111096</v>
      </c>
      <c r="O96" s="22">
        <v>43619.390277777798</v>
      </c>
    </row>
    <row r="97" spans="2:15" ht="30" x14ac:dyDescent="0.25">
      <c r="B97" s="5" t="s">
        <v>379</v>
      </c>
      <c r="C97" s="5">
        <v>99692792</v>
      </c>
      <c r="D97" s="5">
        <v>2620252088</v>
      </c>
      <c r="E97" s="5" t="s">
        <v>295</v>
      </c>
      <c r="F97" s="20">
        <v>5</v>
      </c>
      <c r="G97" s="5" t="s">
        <v>297</v>
      </c>
      <c r="H97" s="5">
        <v>11638.69</v>
      </c>
      <c r="I97" s="5">
        <v>11647.17</v>
      </c>
      <c r="J97" s="5">
        <v>-8.48</v>
      </c>
      <c r="K97" s="5">
        <v>-4.24</v>
      </c>
      <c r="L97" s="5">
        <v>0</v>
      </c>
      <c r="M97" s="2">
        <v>-4.24</v>
      </c>
      <c r="N97" s="22">
        <v>43619.381249999999</v>
      </c>
      <c r="O97" s="22">
        <v>43619.384722222203</v>
      </c>
    </row>
    <row r="98" spans="2:15" x14ac:dyDescent="0.25">
      <c r="B98" s="2" t="s">
        <v>380</v>
      </c>
      <c r="C98" s="5">
        <v>99692505</v>
      </c>
      <c r="D98" s="5">
        <v>2620252088</v>
      </c>
      <c r="E98" s="5" t="s">
        <v>295</v>
      </c>
      <c r="F98" s="20">
        <v>5</v>
      </c>
      <c r="G98" s="5" t="s">
        <v>297</v>
      </c>
      <c r="H98" s="5">
        <v>11656.1</v>
      </c>
      <c r="I98" s="5">
        <v>11653.71</v>
      </c>
      <c r="J98" s="5">
        <v>2.39</v>
      </c>
      <c r="K98" s="5">
        <v>1.2</v>
      </c>
      <c r="L98" s="5">
        <v>0</v>
      </c>
      <c r="M98" s="2">
        <v>1.2</v>
      </c>
      <c r="N98" s="22">
        <v>43619.377083333296</v>
      </c>
      <c r="O98" s="22">
        <v>43619.379166666702</v>
      </c>
    </row>
    <row r="99" spans="2:15" s="23" customFormat="1" x14ac:dyDescent="0.25">
      <c r="B99" s="23" t="s">
        <v>381</v>
      </c>
      <c r="C99" s="24">
        <v>99672356</v>
      </c>
      <c r="D99" s="24">
        <v>2620252088</v>
      </c>
      <c r="E99" s="24" t="s">
        <v>295</v>
      </c>
      <c r="F99" s="25">
        <v>5</v>
      </c>
      <c r="G99" s="24" t="s">
        <v>297</v>
      </c>
      <c r="H99" s="24">
        <v>11710.98</v>
      </c>
      <c r="I99" s="24">
        <v>11704.91</v>
      </c>
      <c r="J99" s="24">
        <v>6.07</v>
      </c>
      <c r="K99" s="24">
        <v>3.04</v>
      </c>
      <c r="L99" s="24">
        <v>0</v>
      </c>
      <c r="M99" s="23">
        <v>3.04</v>
      </c>
      <c r="N99" s="29">
        <v>43616.691666666702</v>
      </c>
      <c r="O99" s="29">
        <v>43616.695138888899</v>
      </c>
    </row>
    <row r="100" spans="2:15" ht="28.15" customHeight="1" x14ac:dyDescent="0.25">
      <c r="B100" s="5" t="s">
        <v>382</v>
      </c>
      <c r="C100" s="5">
        <v>99671810</v>
      </c>
      <c r="D100" s="5">
        <v>2620252088</v>
      </c>
      <c r="E100" s="5" t="s">
        <v>295</v>
      </c>
      <c r="F100" s="20">
        <v>5</v>
      </c>
      <c r="G100" s="5" t="s">
        <v>296</v>
      </c>
      <c r="H100" s="5">
        <v>11706.27</v>
      </c>
      <c r="I100" s="5">
        <v>11707.5</v>
      </c>
      <c r="J100" s="5">
        <v>1.23</v>
      </c>
      <c r="K100" s="5">
        <v>0.62</v>
      </c>
      <c r="L100" s="5">
        <v>0</v>
      </c>
      <c r="M100" s="2">
        <v>0.62</v>
      </c>
      <c r="N100" s="22">
        <v>43616.679861111101</v>
      </c>
      <c r="O100" s="22">
        <v>43616.681250000001</v>
      </c>
    </row>
    <row r="101" spans="2:15" ht="33.200000000000003" customHeight="1" x14ac:dyDescent="0.25">
      <c r="B101" s="5" t="s">
        <v>383</v>
      </c>
      <c r="C101" s="5">
        <v>99671513</v>
      </c>
      <c r="D101" s="5">
        <v>2620252088</v>
      </c>
      <c r="E101" s="5" t="s">
        <v>295</v>
      </c>
      <c r="F101" s="20">
        <v>5</v>
      </c>
      <c r="G101" s="5" t="s">
        <v>297</v>
      </c>
      <c r="H101" s="5">
        <v>11693.63</v>
      </c>
      <c r="I101" s="5">
        <v>11698.39</v>
      </c>
      <c r="J101" s="5">
        <v>-4.76</v>
      </c>
      <c r="K101" s="5">
        <v>-2.38</v>
      </c>
      <c r="L101" s="5">
        <v>0</v>
      </c>
      <c r="M101" s="2">
        <v>-2.38</v>
      </c>
      <c r="N101" s="22">
        <v>43616.6743055556</v>
      </c>
      <c r="O101" s="22">
        <v>43616.675694444399</v>
      </c>
    </row>
    <row r="102" spans="2:15" ht="27.4" customHeight="1" x14ac:dyDescent="0.25">
      <c r="B102" s="5" t="s">
        <v>384</v>
      </c>
      <c r="C102" s="5">
        <v>99671052</v>
      </c>
      <c r="D102" s="5">
        <v>2620252088</v>
      </c>
      <c r="E102" s="5" t="s">
        <v>295</v>
      </c>
      <c r="F102" s="20">
        <v>5</v>
      </c>
      <c r="G102" s="5" t="s">
        <v>296</v>
      </c>
      <c r="H102" s="5">
        <v>11692.31</v>
      </c>
      <c r="I102" s="5">
        <v>11693.5</v>
      </c>
      <c r="J102" s="5">
        <v>1.19</v>
      </c>
      <c r="K102" s="5">
        <v>0.6</v>
      </c>
      <c r="L102" s="5">
        <v>0</v>
      </c>
      <c r="M102" s="2">
        <v>0.6</v>
      </c>
      <c r="N102" s="22">
        <v>43616.665972222203</v>
      </c>
      <c r="O102" s="22">
        <v>43616.665972222203</v>
      </c>
    </row>
    <row r="103" spans="2:15" ht="23.25" customHeight="1" x14ac:dyDescent="0.25">
      <c r="B103" s="5" t="s">
        <v>385</v>
      </c>
      <c r="C103" s="5">
        <v>99666376</v>
      </c>
      <c r="D103" s="5">
        <v>2620252088</v>
      </c>
      <c r="E103" s="5" t="s">
        <v>295</v>
      </c>
      <c r="F103" s="20">
        <v>5</v>
      </c>
      <c r="G103" s="5" t="s">
        <v>296</v>
      </c>
      <c r="H103" s="5">
        <v>11687.03</v>
      </c>
      <c r="I103" s="5">
        <v>11687.85</v>
      </c>
      <c r="J103" s="5">
        <v>0.82</v>
      </c>
      <c r="K103" s="5">
        <v>0.41</v>
      </c>
      <c r="L103" s="5">
        <v>0</v>
      </c>
      <c r="M103" s="2">
        <v>0.41</v>
      </c>
      <c r="N103" s="22">
        <v>43616.5</v>
      </c>
      <c r="O103" s="22">
        <v>43616.5</v>
      </c>
    </row>
    <row r="104" spans="2:15" x14ac:dyDescent="0.25">
      <c r="B104" s="2" t="s">
        <v>378</v>
      </c>
      <c r="C104" s="5">
        <v>99666245</v>
      </c>
      <c r="D104" s="5">
        <v>2620252088</v>
      </c>
      <c r="E104" s="5" t="s">
        <v>295</v>
      </c>
      <c r="F104" s="20">
        <v>5</v>
      </c>
      <c r="G104" s="5" t="s">
        <v>296</v>
      </c>
      <c r="H104" s="5">
        <v>11680.79</v>
      </c>
      <c r="I104" s="5">
        <v>11683.17</v>
      </c>
      <c r="J104" s="5">
        <v>2.38</v>
      </c>
      <c r="K104" s="5">
        <v>1.19</v>
      </c>
      <c r="L104" s="5">
        <v>0</v>
      </c>
      <c r="M104" s="2">
        <v>1.19</v>
      </c>
      <c r="N104" s="22">
        <v>43616.495833333298</v>
      </c>
      <c r="O104" s="22">
        <v>43616.496527777803</v>
      </c>
    </row>
    <row r="105" spans="2:15" ht="45.6" customHeight="1" x14ac:dyDescent="0.25">
      <c r="B105" s="5" t="s">
        <v>386</v>
      </c>
      <c r="C105" s="5">
        <v>99666013</v>
      </c>
      <c r="D105" s="5">
        <v>2620252088</v>
      </c>
      <c r="E105" s="5" t="s">
        <v>295</v>
      </c>
      <c r="F105" s="20">
        <v>5</v>
      </c>
      <c r="G105" s="5" t="s">
        <v>296</v>
      </c>
      <c r="H105" s="5">
        <v>11688.51</v>
      </c>
      <c r="I105" s="5">
        <v>11675.85</v>
      </c>
      <c r="J105" s="5">
        <v>-12.66</v>
      </c>
      <c r="K105" s="5">
        <v>-6.33</v>
      </c>
      <c r="L105" s="5">
        <v>0</v>
      </c>
      <c r="M105" s="2">
        <v>-6.33</v>
      </c>
      <c r="N105" s="22">
        <v>43616.488888888904</v>
      </c>
      <c r="O105" s="22">
        <v>43616.493055555598</v>
      </c>
    </row>
    <row r="106" spans="2:15" ht="22.35" customHeight="1" x14ac:dyDescent="0.25">
      <c r="B106" s="5" t="s">
        <v>387</v>
      </c>
      <c r="C106" s="5">
        <v>99665424</v>
      </c>
      <c r="D106" s="5">
        <v>2620252088</v>
      </c>
      <c r="E106" s="5" t="s">
        <v>295</v>
      </c>
      <c r="F106" s="20">
        <v>5</v>
      </c>
      <c r="G106" s="5" t="s">
        <v>297</v>
      </c>
      <c r="H106" s="5">
        <v>11698.35</v>
      </c>
      <c r="I106" s="5">
        <v>11696.17</v>
      </c>
      <c r="J106" s="5">
        <v>2.1800000000000002</v>
      </c>
      <c r="K106" s="5">
        <v>1.0900000000000001</v>
      </c>
      <c r="L106" s="5">
        <v>0</v>
      </c>
      <c r="M106" s="2">
        <v>1.0900000000000001</v>
      </c>
      <c r="N106" s="22">
        <v>43616.474305555603</v>
      </c>
      <c r="O106" s="22">
        <v>43616.475694444402</v>
      </c>
    </row>
    <row r="107" spans="2:15" x14ac:dyDescent="0.25">
      <c r="B107" s="2" t="s">
        <v>388</v>
      </c>
      <c r="C107" s="5">
        <v>99665338</v>
      </c>
      <c r="D107" s="5">
        <v>2620252088</v>
      </c>
      <c r="E107" s="5" t="s">
        <v>295</v>
      </c>
      <c r="F107" s="20">
        <v>5</v>
      </c>
      <c r="G107" s="5" t="s">
        <v>297</v>
      </c>
      <c r="H107" s="5">
        <v>11700.53</v>
      </c>
      <c r="I107" s="5">
        <v>11707.65</v>
      </c>
      <c r="J107" s="5">
        <v>-7.12</v>
      </c>
      <c r="K107" s="5">
        <v>-3.56</v>
      </c>
      <c r="L107" s="5">
        <v>0</v>
      </c>
      <c r="M107" s="2">
        <v>-3.56</v>
      </c>
      <c r="N107" s="22">
        <v>43616.471527777801</v>
      </c>
      <c r="O107" s="22">
        <v>43616.472222222197</v>
      </c>
    </row>
    <row r="108" spans="2:15" ht="45" x14ac:dyDescent="0.25">
      <c r="B108" s="5" t="s">
        <v>389</v>
      </c>
      <c r="C108" s="5">
        <v>99664869</v>
      </c>
      <c r="D108" s="5">
        <v>2620252088</v>
      </c>
      <c r="E108" s="5" t="s">
        <v>295</v>
      </c>
      <c r="F108" s="20">
        <v>5</v>
      </c>
      <c r="G108" s="5" t="s">
        <v>296</v>
      </c>
      <c r="H108" s="5">
        <v>11714.59</v>
      </c>
      <c r="I108" s="5">
        <v>11716.45</v>
      </c>
      <c r="J108" s="5">
        <v>1.86</v>
      </c>
      <c r="K108" s="5">
        <v>0.93</v>
      </c>
      <c r="L108" s="5">
        <v>0</v>
      </c>
      <c r="M108" s="2">
        <v>0.93</v>
      </c>
      <c r="N108" s="22">
        <v>43616.461111111101</v>
      </c>
      <c r="O108" s="22">
        <v>43616.461805555598</v>
      </c>
    </row>
    <row r="109" spans="2:15" ht="30.6" customHeight="1" x14ac:dyDescent="0.25">
      <c r="B109" s="5" t="s">
        <v>390</v>
      </c>
      <c r="C109" s="5">
        <v>99664360</v>
      </c>
      <c r="D109" s="5">
        <v>2620252088</v>
      </c>
      <c r="E109" s="5" t="s">
        <v>295</v>
      </c>
      <c r="F109" s="20">
        <v>5</v>
      </c>
      <c r="G109" s="5" t="s">
        <v>297</v>
      </c>
      <c r="H109" s="5">
        <v>11718.75</v>
      </c>
      <c r="I109" s="5">
        <v>11717.55</v>
      </c>
      <c r="J109" s="5">
        <v>1.2</v>
      </c>
      <c r="K109" s="5">
        <v>0.6</v>
      </c>
      <c r="L109" s="5">
        <v>0</v>
      </c>
      <c r="M109" s="2">
        <v>0.6</v>
      </c>
      <c r="N109" s="22">
        <v>43616.448611111096</v>
      </c>
      <c r="O109" s="22">
        <v>43616.448611111096</v>
      </c>
    </row>
    <row r="110" spans="2:15" x14ac:dyDescent="0.25">
      <c r="B110" s="2" t="s">
        <v>391</v>
      </c>
      <c r="C110" s="5">
        <v>99663800</v>
      </c>
      <c r="D110" s="5">
        <v>2620252088</v>
      </c>
      <c r="E110" s="5" t="s">
        <v>295</v>
      </c>
      <c r="F110" s="20">
        <v>5</v>
      </c>
      <c r="G110" s="5" t="s">
        <v>297</v>
      </c>
      <c r="H110" s="5">
        <v>11722.7</v>
      </c>
      <c r="I110" s="5">
        <v>11721.87</v>
      </c>
      <c r="J110" s="5">
        <v>0.83</v>
      </c>
      <c r="K110" s="5">
        <v>0.42</v>
      </c>
      <c r="L110" s="5">
        <v>0</v>
      </c>
      <c r="M110" s="2">
        <v>0.42</v>
      </c>
      <c r="N110" s="22">
        <v>43616.431250000001</v>
      </c>
      <c r="O110" s="22">
        <v>43616.431944444397</v>
      </c>
    </row>
    <row r="111" spans="2:15" x14ac:dyDescent="0.25">
      <c r="B111" s="2" t="s">
        <v>392</v>
      </c>
      <c r="C111" s="5">
        <v>99663444</v>
      </c>
      <c r="D111" s="5">
        <v>2620252088</v>
      </c>
      <c r="E111" s="5" t="s">
        <v>295</v>
      </c>
      <c r="F111" s="20">
        <v>5</v>
      </c>
      <c r="G111" s="5" t="s">
        <v>296</v>
      </c>
      <c r="H111" s="5">
        <v>11741.99</v>
      </c>
      <c r="I111" s="5">
        <v>11743.37</v>
      </c>
      <c r="J111" s="5">
        <v>1.38</v>
      </c>
      <c r="K111" s="5">
        <v>0.69</v>
      </c>
      <c r="L111" s="5">
        <v>0</v>
      </c>
      <c r="M111" s="2">
        <v>0.69</v>
      </c>
      <c r="N111" s="22">
        <v>43616.4243055556</v>
      </c>
      <c r="O111" s="22">
        <v>43616.425694444399</v>
      </c>
    </row>
    <row r="112" spans="2:15" x14ac:dyDescent="0.25">
      <c r="B112" s="2" t="s">
        <v>393</v>
      </c>
      <c r="C112" s="5">
        <v>99661226</v>
      </c>
      <c r="D112" s="5">
        <v>2620252088</v>
      </c>
      <c r="E112" s="5" t="s">
        <v>295</v>
      </c>
      <c r="F112" s="20">
        <v>5</v>
      </c>
      <c r="G112" s="5" t="s">
        <v>297</v>
      </c>
      <c r="H112" s="5">
        <v>11747.41</v>
      </c>
      <c r="I112" s="5">
        <v>11714.95</v>
      </c>
      <c r="J112" s="5">
        <v>32.46</v>
      </c>
      <c r="K112" s="5">
        <v>16.23</v>
      </c>
      <c r="L112" s="5">
        <v>0</v>
      </c>
      <c r="M112" s="2">
        <v>16.23</v>
      </c>
      <c r="N112" s="22">
        <v>43616.377083333296</v>
      </c>
      <c r="O112" s="22">
        <v>43616.413194444503</v>
      </c>
    </row>
    <row r="113" spans="2:15" ht="29.85" customHeight="1" x14ac:dyDescent="0.25">
      <c r="B113" s="5" t="s">
        <v>394</v>
      </c>
      <c r="C113" s="5">
        <v>99662602</v>
      </c>
      <c r="D113" s="5">
        <v>2620252088</v>
      </c>
      <c r="E113" s="5" t="s">
        <v>295</v>
      </c>
      <c r="F113" s="20">
        <v>5</v>
      </c>
      <c r="G113" s="5" t="s">
        <v>297</v>
      </c>
      <c r="H113" s="5">
        <v>11742.89</v>
      </c>
      <c r="I113" s="5">
        <v>11740.85</v>
      </c>
      <c r="J113" s="5">
        <v>2.04</v>
      </c>
      <c r="K113" s="5">
        <v>1.02</v>
      </c>
      <c r="L113" s="5">
        <v>0</v>
      </c>
      <c r="M113" s="2">
        <v>1.02</v>
      </c>
      <c r="N113" s="22">
        <v>43616.409027777801</v>
      </c>
      <c r="O113" s="22">
        <v>43616.409027777801</v>
      </c>
    </row>
    <row r="114" spans="2:15" ht="33.200000000000003" customHeight="1" x14ac:dyDescent="0.25">
      <c r="B114" s="5" t="s">
        <v>395</v>
      </c>
      <c r="C114" s="5">
        <v>99662111</v>
      </c>
      <c r="D114" s="5">
        <v>2620252088</v>
      </c>
      <c r="E114" s="5" t="s">
        <v>295</v>
      </c>
      <c r="F114" s="20">
        <v>5</v>
      </c>
      <c r="G114" s="5" t="s">
        <v>297</v>
      </c>
      <c r="H114" s="5">
        <v>11735.01</v>
      </c>
      <c r="I114" s="5">
        <v>11733</v>
      </c>
      <c r="J114" s="5">
        <v>2.0099999999999998</v>
      </c>
      <c r="K114" s="5">
        <v>1.01</v>
      </c>
      <c r="L114" s="5">
        <v>0</v>
      </c>
      <c r="M114" s="2">
        <v>1.01</v>
      </c>
      <c r="N114" s="22">
        <v>43616.393750000003</v>
      </c>
      <c r="O114" s="22">
        <v>43616.396527777797</v>
      </c>
    </row>
    <row r="115" spans="2:15" ht="17.45" customHeight="1" x14ac:dyDescent="0.25">
      <c r="B115" s="2" t="s">
        <v>396</v>
      </c>
      <c r="C115" s="5">
        <v>99661140</v>
      </c>
      <c r="D115" s="5">
        <v>2620252088</v>
      </c>
      <c r="E115" s="5" t="s">
        <v>295</v>
      </c>
      <c r="F115" s="20">
        <v>5</v>
      </c>
      <c r="G115" s="5" t="s">
        <v>297</v>
      </c>
      <c r="H115" s="5">
        <v>11756.04</v>
      </c>
      <c r="I115" s="5">
        <v>11744.62</v>
      </c>
      <c r="J115" s="5">
        <v>11.42</v>
      </c>
      <c r="K115" s="5">
        <v>5.71</v>
      </c>
      <c r="L115" s="5">
        <v>0</v>
      </c>
      <c r="M115" s="2">
        <v>5.71</v>
      </c>
      <c r="N115" s="22">
        <v>43616.376388888901</v>
      </c>
      <c r="O115" s="22">
        <v>43616.376388888901</v>
      </c>
    </row>
    <row r="116" spans="2:15" ht="28.15" customHeight="1" x14ac:dyDescent="0.25">
      <c r="B116" s="5" t="s">
        <v>397</v>
      </c>
      <c r="C116" s="5">
        <v>99661019</v>
      </c>
      <c r="D116" s="5">
        <v>2620252088</v>
      </c>
      <c r="E116" s="5" t="s">
        <v>295</v>
      </c>
      <c r="F116" s="20">
        <v>5</v>
      </c>
      <c r="G116" s="5" t="s">
        <v>297</v>
      </c>
      <c r="H116" s="5">
        <v>11761.97</v>
      </c>
      <c r="I116" s="5">
        <v>11772.97</v>
      </c>
      <c r="J116" s="5">
        <v>-11</v>
      </c>
      <c r="K116" s="5">
        <v>-5.5</v>
      </c>
      <c r="L116" s="5">
        <v>0</v>
      </c>
      <c r="M116" s="2">
        <v>-5.5</v>
      </c>
      <c r="N116" s="22">
        <v>43616.374305555597</v>
      </c>
      <c r="O116" s="22">
        <v>43616.375</v>
      </c>
    </row>
    <row r="117" spans="2:15" ht="19.149999999999999" customHeight="1" x14ac:dyDescent="0.25">
      <c r="B117" s="2" t="s">
        <v>398</v>
      </c>
      <c r="C117" s="5">
        <v>99660821</v>
      </c>
      <c r="D117" s="5">
        <v>2620252088</v>
      </c>
      <c r="E117" s="5" t="s">
        <v>295</v>
      </c>
      <c r="F117" s="20">
        <v>5</v>
      </c>
      <c r="G117" s="5" t="s">
        <v>296</v>
      </c>
      <c r="H117" s="5">
        <v>11770.75</v>
      </c>
      <c r="I117" s="5">
        <v>11774.35</v>
      </c>
      <c r="J117" s="5">
        <v>3.6</v>
      </c>
      <c r="K117" s="5">
        <v>1.8</v>
      </c>
      <c r="L117" s="5">
        <v>0</v>
      </c>
      <c r="M117" s="2">
        <v>1.8</v>
      </c>
      <c r="N117" s="22">
        <v>43616.363888888904</v>
      </c>
      <c r="O117" s="22">
        <v>43616.370833333298</v>
      </c>
    </row>
    <row r="118" spans="2:15" s="17" customFormat="1" ht="40.700000000000003" customHeight="1" x14ac:dyDescent="0.25">
      <c r="B118" s="34" t="s">
        <v>399</v>
      </c>
      <c r="C118" s="35">
        <v>99645680</v>
      </c>
      <c r="D118" s="35">
        <v>2620252088</v>
      </c>
      <c r="E118" s="35" t="s">
        <v>295</v>
      </c>
      <c r="F118" s="36">
        <v>5</v>
      </c>
      <c r="G118" s="35" t="s">
        <v>296</v>
      </c>
      <c r="H118" s="35">
        <v>11911.03</v>
      </c>
      <c r="I118" s="35">
        <v>11868.46</v>
      </c>
      <c r="J118" s="35">
        <v>-42.57</v>
      </c>
      <c r="K118" s="35">
        <v>-21.29</v>
      </c>
      <c r="L118" s="35">
        <v>0</v>
      </c>
      <c r="M118" s="17">
        <v>-21.29</v>
      </c>
      <c r="N118" s="37">
        <v>43615.469444444498</v>
      </c>
      <c r="O118" s="37">
        <v>43615.547916666699</v>
      </c>
    </row>
    <row r="119" spans="2:15" ht="60" x14ac:dyDescent="0.25">
      <c r="B119" s="5" t="s">
        <v>400</v>
      </c>
      <c r="C119" s="2">
        <v>99645175</v>
      </c>
      <c r="D119" s="2">
        <v>2620252088</v>
      </c>
      <c r="E119" s="2" t="s">
        <v>295</v>
      </c>
      <c r="F119" s="2">
        <v>5</v>
      </c>
      <c r="G119" s="2" t="s">
        <v>296</v>
      </c>
      <c r="H119" s="2">
        <v>11897.83</v>
      </c>
      <c r="I119" s="2">
        <v>11899.93</v>
      </c>
      <c r="J119" s="2">
        <v>2.1</v>
      </c>
      <c r="K119" s="2">
        <v>1.05</v>
      </c>
      <c r="L119" s="2">
        <v>0</v>
      </c>
      <c r="M119" s="2">
        <v>1.05</v>
      </c>
      <c r="N119" s="22">
        <v>43615.454861111102</v>
      </c>
      <c r="O119" s="22">
        <v>43615.460416666698</v>
      </c>
    </row>
    <row r="120" spans="2:15" ht="30" x14ac:dyDescent="0.25">
      <c r="B120" s="5" t="s">
        <v>401</v>
      </c>
      <c r="C120" s="2">
        <v>99644998</v>
      </c>
      <c r="D120" s="2">
        <v>2620252088</v>
      </c>
      <c r="E120" s="2" t="s">
        <v>295</v>
      </c>
      <c r="F120" s="2">
        <v>5</v>
      </c>
      <c r="G120" s="2" t="s">
        <v>297</v>
      </c>
      <c r="H120" s="2">
        <v>11886.61</v>
      </c>
      <c r="I120" s="2">
        <v>11885.45</v>
      </c>
      <c r="J120" s="2">
        <v>1.1599999999999999</v>
      </c>
      <c r="K120" s="2">
        <v>0.57999999999999996</v>
      </c>
      <c r="L120" s="2">
        <v>0</v>
      </c>
      <c r="M120" s="2">
        <v>0.57999999999999996</v>
      </c>
      <c r="N120" s="22">
        <v>43615.443055555603</v>
      </c>
      <c r="O120" s="22">
        <v>43615.444444444402</v>
      </c>
    </row>
    <row r="121" spans="2:15" x14ac:dyDescent="0.25">
      <c r="B121" s="2" t="s">
        <v>402</v>
      </c>
      <c r="C121" s="2">
        <v>99644978</v>
      </c>
      <c r="D121" s="2">
        <v>2620252088</v>
      </c>
      <c r="E121" s="2" t="s">
        <v>295</v>
      </c>
      <c r="F121" s="2">
        <v>5</v>
      </c>
      <c r="G121" s="2" t="s">
        <v>297</v>
      </c>
      <c r="H121" s="2">
        <v>11889.17</v>
      </c>
      <c r="I121" s="2">
        <v>11888.02</v>
      </c>
      <c r="J121" s="2">
        <v>1.1499999999999999</v>
      </c>
      <c r="K121" s="2">
        <v>0.57999999999999996</v>
      </c>
      <c r="L121" s="2">
        <v>0</v>
      </c>
      <c r="M121" s="2">
        <v>0.57999999999999996</v>
      </c>
      <c r="N121" s="22">
        <v>43615.442361111098</v>
      </c>
      <c r="O121" s="22">
        <v>43615.442361111098</v>
      </c>
    </row>
    <row r="122" spans="2:15" x14ac:dyDescent="0.25">
      <c r="B122" s="2" t="s">
        <v>403</v>
      </c>
      <c r="C122" s="2">
        <v>99644867</v>
      </c>
      <c r="D122" s="2">
        <v>2620252088</v>
      </c>
      <c r="E122" s="2" t="s">
        <v>295</v>
      </c>
      <c r="F122" s="2">
        <v>5</v>
      </c>
      <c r="G122" s="2" t="s">
        <v>296</v>
      </c>
      <c r="H122" s="2">
        <v>11896.39</v>
      </c>
      <c r="I122" s="2">
        <v>11897.15</v>
      </c>
      <c r="J122" s="2">
        <v>0.76</v>
      </c>
      <c r="K122" s="2">
        <v>0.38</v>
      </c>
      <c r="L122" s="2">
        <v>0</v>
      </c>
      <c r="M122" s="2">
        <v>0.38</v>
      </c>
      <c r="N122" s="22">
        <v>43615.436805555597</v>
      </c>
      <c r="O122" s="22">
        <v>43615.436805555597</v>
      </c>
    </row>
    <row r="123" spans="2:15" x14ac:dyDescent="0.25">
      <c r="B123" s="2" t="s">
        <v>404</v>
      </c>
      <c r="C123" s="2">
        <v>99644779</v>
      </c>
      <c r="D123" s="2">
        <v>2620252088</v>
      </c>
      <c r="E123" s="2" t="s">
        <v>295</v>
      </c>
      <c r="F123" s="2">
        <v>5</v>
      </c>
      <c r="G123" s="2" t="s">
        <v>297</v>
      </c>
      <c r="H123" s="2">
        <v>11887.4</v>
      </c>
      <c r="I123" s="2">
        <v>11895.63</v>
      </c>
      <c r="J123" s="2">
        <v>-8.23</v>
      </c>
      <c r="K123" s="2">
        <v>-4.12</v>
      </c>
      <c r="L123" s="2">
        <v>0</v>
      </c>
      <c r="M123" s="2">
        <v>-4.12</v>
      </c>
      <c r="N123" s="22">
        <v>43615.431250000001</v>
      </c>
      <c r="O123" s="22">
        <v>43615.434722222199</v>
      </c>
    </row>
    <row r="124" spans="2:15" ht="60" x14ac:dyDescent="0.25">
      <c r="B124" s="5" t="s">
        <v>405</v>
      </c>
      <c r="C124" s="2">
        <v>99644710</v>
      </c>
      <c r="D124" s="2">
        <v>2620252088</v>
      </c>
      <c r="E124" s="2" t="s">
        <v>295</v>
      </c>
      <c r="F124" s="2">
        <v>5</v>
      </c>
      <c r="G124" s="2" t="s">
        <v>297</v>
      </c>
      <c r="H124" s="2">
        <v>11888.05</v>
      </c>
      <c r="I124" s="2">
        <v>11891.22</v>
      </c>
      <c r="J124" s="2">
        <v>-3.17</v>
      </c>
      <c r="K124" s="2">
        <v>-1.59</v>
      </c>
      <c r="L124" s="2">
        <v>0</v>
      </c>
      <c r="M124" s="2">
        <v>-1.59</v>
      </c>
      <c r="N124" s="22">
        <v>43615.4284722222</v>
      </c>
      <c r="O124" s="22">
        <v>43615.429861111101</v>
      </c>
    </row>
    <row r="125" spans="2:15" ht="45" x14ac:dyDescent="0.25">
      <c r="B125" s="5" t="s">
        <v>406</v>
      </c>
      <c r="C125" s="2">
        <v>99644649</v>
      </c>
      <c r="D125" s="2">
        <v>2620252088</v>
      </c>
      <c r="E125" s="2" t="s">
        <v>295</v>
      </c>
      <c r="F125" s="2">
        <v>5</v>
      </c>
      <c r="G125" s="2" t="s">
        <v>296</v>
      </c>
      <c r="H125" s="2">
        <v>11892.75</v>
      </c>
      <c r="I125" s="2">
        <v>11893.68</v>
      </c>
      <c r="J125" s="2">
        <v>0.93</v>
      </c>
      <c r="K125" s="2">
        <v>0.47</v>
      </c>
      <c r="L125" s="2">
        <v>0</v>
      </c>
      <c r="M125" s="2">
        <v>0.47</v>
      </c>
      <c r="N125" s="22">
        <v>43615.426388888904</v>
      </c>
      <c r="O125" s="22">
        <v>43615.426388888904</v>
      </c>
    </row>
    <row r="126" spans="2:15" x14ac:dyDescent="0.25">
      <c r="B126" s="2" t="s">
        <v>407</v>
      </c>
      <c r="C126" s="2">
        <v>99644405</v>
      </c>
      <c r="D126" s="2">
        <v>2620252088</v>
      </c>
      <c r="E126" s="2" t="s">
        <v>295</v>
      </c>
      <c r="F126" s="2">
        <v>5</v>
      </c>
      <c r="G126" s="2" t="s">
        <v>297</v>
      </c>
      <c r="H126" s="2">
        <v>11894.56</v>
      </c>
      <c r="I126" s="2">
        <v>11893.15</v>
      </c>
      <c r="J126" s="2">
        <v>1.41</v>
      </c>
      <c r="K126" s="2">
        <v>0.71</v>
      </c>
      <c r="L126" s="2">
        <v>0</v>
      </c>
      <c r="M126" s="2">
        <v>0.71</v>
      </c>
      <c r="N126" s="22">
        <v>43615.416666666701</v>
      </c>
      <c r="O126" s="22">
        <v>43615.417361111096</v>
      </c>
    </row>
    <row r="127" spans="2:15" ht="45" x14ac:dyDescent="0.25">
      <c r="B127" s="5" t="s">
        <v>408</v>
      </c>
      <c r="C127" s="2">
        <v>99644312</v>
      </c>
      <c r="D127" s="2">
        <v>2620252088</v>
      </c>
      <c r="E127" s="2" t="s">
        <v>295</v>
      </c>
      <c r="F127" s="2">
        <v>5</v>
      </c>
      <c r="G127" s="2" t="s">
        <v>296</v>
      </c>
      <c r="H127" s="2">
        <v>11901.35</v>
      </c>
      <c r="I127" s="2">
        <v>11903</v>
      </c>
      <c r="J127" s="2">
        <v>1.65</v>
      </c>
      <c r="K127" s="2">
        <v>0.83</v>
      </c>
      <c r="L127" s="2">
        <v>0</v>
      </c>
      <c r="M127" s="2">
        <v>0.83</v>
      </c>
      <c r="N127" s="22">
        <v>43615.411805555603</v>
      </c>
      <c r="O127" s="22">
        <v>43615.411805555603</v>
      </c>
    </row>
    <row r="128" spans="2:15" x14ac:dyDescent="0.25">
      <c r="B128" s="2" t="s">
        <v>409</v>
      </c>
      <c r="C128" s="2">
        <v>99644184</v>
      </c>
      <c r="D128" s="2">
        <v>2620252088</v>
      </c>
      <c r="E128" s="2" t="s">
        <v>295</v>
      </c>
      <c r="F128" s="2">
        <v>5</v>
      </c>
      <c r="G128" s="2" t="s">
        <v>297</v>
      </c>
      <c r="H128" s="2">
        <v>11894.65</v>
      </c>
      <c r="I128" s="2">
        <v>11893.58</v>
      </c>
      <c r="J128" s="2">
        <v>1.07</v>
      </c>
      <c r="K128" s="2">
        <v>0.54</v>
      </c>
      <c r="L128" s="2">
        <v>0</v>
      </c>
      <c r="M128" s="2">
        <v>0.54</v>
      </c>
      <c r="N128" s="22">
        <v>43615.40625</v>
      </c>
      <c r="O128" s="22">
        <v>43615.406944444498</v>
      </c>
    </row>
    <row r="129" spans="2:15" x14ac:dyDescent="0.25">
      <c r="B129" s="2" t="s">
        <v>353</v>
      </c>
      <c r="C129" s="2">
        <v>99644149</v>
      </c>
      <c r="D129" s="2">
        <v>2620252088</v>
      </c>
      <c r="E129" s="2" t="s">
        <v>295</v>
      </c>
      <c r="F129" s="2">
        <v>5</v>
      </c>
      <c r="G129" s="2" t="s">
        <v>296</v>
      </c>
      <c r="H129" s="2">
        <v>11905.75</v>
      </c>
      <c r="I129" s="2">
        <v>11900.15</v>
      </c>
      <c r="J129" s="2">
        <v>-5.6</v>
      </c>
      <c r="K129" s="2">
        <v>-2.8</v>
      </c>
      <c r="L129" s="2">
        <v>0</v>
      </c>
      <c r="M129" s="2">
        <v>-2.8</v>
      </c>
      <c r="N129" s="22">
        <v>43615.404861111099</v>
      </c>
      <c r="O129" s="22">
        <v>43615.405555555597</v>
      </c>
    </row>
    <row r="130" spans="2:15" ht="45" x14ac:dyDescent="0.25">
      <c r="B130" s="5" t="s">
        <v>410</v>
      </c>
      <c r="C130" s="2">
        <v>99643995</v>
      </c>
      <c r="D130" s="2">
        <v>2620252088</v>
      </c>
      <c r="E130" s="2" t="s">
        <v>295</v>
      </c>
      <c r="F130" s="2">
        <v>5</v>
      </c>
      <c r="G130" s="2" t="s">
        <v>296</v>
      </c>
      <c r="H130" s="2">
        <v>11902.94</v>
      </c>
      <c r="I130" s="2">
        <v>11897.73</v>
      </c>
      <c r="J130" s="2">
        <v>-5.21</v>
      </c>
      <c r="K130" s="2">
        <v>-2.61</v>
      </c>
      <c r="L130" s="2">
        <v>0</v>
      </c>
      <c r="M130" s="2">
        <v>-2.61</v>
      </c>
      <c r="N130" s="22">
        <v>43615.4</v>
      </c>
      <c r="O130" s="22">
        <v>43615.403472222199</v>
      </c>
    </row>
    <row r="131" spans="2:15" x14ac:dyDescent="0.25">
      <c r="B131" s="2" t="s">
        <v>411</v>
      </c>
      <c r="C131" s="2">
        <v>99643835</v>
      </c>
      <c r="D131" s="2">
        <v>2620252088</v>
      </c>
      <c r="E131" s="2" t="s">
        <v>295</v>
      </c>
      <c r="F131" s="2">
        <v>5</v>
      </c>
      <c r="G131" s="2" t="s">
        <v>296</v>
      </c>
      <c r="H131" s="2">
        <v>11897.9</v>
      </c>
      <c r="I131" s="2">
        <v>11901.25</v>
      </c>
      <c r="J131" s="2">
        <v>3.35</v>
      </c>
      <c r="K131" s="2">
        <v>1.68</v>
      </c>
      <c r="L131" s="2">
        <v>0</v>
      </c>
      <c r="M131" s="2">
        <v>1.68</v>
      </c>
      <c r="N131" s="22">
        <v>43615.393750000003</v>
      </c>
      <c r="O131" s="22">
        <v>43615.395833333299</v>
      </c>
    </row>
    <row r="132" spans="2:15" ht="45" x14ac:dyDescent="0.25">
      <c r="B132" s="5" t="s">
        <v>412</v>
      </c>
      <c r="C132" s="2">
        <v>99643598</v>
      </c>
      <c r="D132" s="2">
        <v>2620252088</v>
      </c>
      <c r="E132" s="2" t="s">
        <v>295</v>
      </c>
      <c r="F132" s="2">
        <v>5</v>
      </c>
      <c r="G132" s="2" t="s">
        <v>296</v>
      </c>
      <c r="H132" s="2">
        <v>11888.05</v>
      </c>
      <c r="I132" s="2">
        <v>11890.4</v>
      </c>
      <c r="J132" s="2">
        <v>2.35</v>
      </c>
      <c r="K132" s="2">
        <v>1.18</v>
      </c>
      <c r="L132" s="2">
        <v>0</v>
      </c>
      <c r="M132" s="2">
        <v>1.18</v>
      </c>
      <c r="N132" s="22">
        <v>43615.386805555601</v>
      </c>
      <c r="O132" s="22">
        <v>43615.390277777798</v>
      </c>
    </row>
    <row r="133" spans="2:15" ht="45" x14ac:dyDescent="0.25">
      <c r="B133" s="5" t="s">
        <v>413</v>
      </c>
      <c r="C133" s="2">
        <v>99643491</v>
      </c>
      <c r="D133" s="2">
        <v>2620252088</v>
      </c>
      <c r="E133" s="2" t="s">
        <v>295</v>
      </c>
      <c r="F133" s="2">
        <v>5</v>
      </c>
      <c r="G133" s="2" t="s">
        <v>297</v>
      </c>
      <c r="H133" s="2">
        <v>11877.42</v>
      </c>
      <c r="I133" s="2">
        <v>11882.8</v>
      </c>
      <c r="J133" s="2">
        <v>-5.38</v>
      </c>
      <c r="K133" s="2">
        <v>-2.69</v>
      </c>
      <c r="L133" s="2">
        <v>0</v>
      </c>
      <c r="M133" s="2">
        <v>-2.69</v>
      </c>
      <c r="N133" s="22">
        <v>43615.384722222203</v>
      </c>
      <c r="O133" s="22">
        <v>43615.385416666701</v>
      </c>
    </row>
    <row r="134" spans="2:15" ht="45" x14ac:dyDescent="0.25">
      <c r="B134" s="5" t="s">
        <v>414</v>
      </c>
      <c r="C134" s="2">
        <v>99643407</v>
      </c>
      <c r="D134" s="2">
        <v>2620252088</v>
      </c>
      <c r="E134" s="2" t="s">
        <v>295</v>
      </c>
      <c r="F134" s="2">
        <v>5</v>
      </c>
      <c r="G134" s="2" t="s">
        <v>297</v>
      </c>
      <c r="H134" s="2">
        <v>11883.45</v>
      </c>
      <c r="I134" s="2">
        <v>11882.15</v>
      </c>
      <c r="J134" s="2">
        <v>1.3</v>
      </c>
      <c r="K134" s="2">
        <v>0.65</v>
      </c>
      <c r="L134" s="2">
        <v>0</v>
      </c>
      <c r="M134" s="2">
        <v>0.65</v>
      </c>
      <c r="N134" s="22">
        <v>43615.382638888899</v>
      </c>
      <c r="O134" s="22">
        <v>43615.382638888899</v>
      </c>
    </row>
    <row r="135" spans="2:15" x14ac:dyDescent="0.25">
      <c r="B135" s="2" t="s">
        <v>415</v>
      </c>
      <c r="C135" s="2">
        <v>99643302</v>
      </c>
      <c r="D135" s="2">
        <v>2620252088</v>
      </c>
      <c r="E135" s="2" t="s">
        <v>295</v>
      </c>
      <c r="F135" s="2">
        <v>5</v>
      </c>
      <c r="G135" s="2" t="s">
        <v>296</v>
      </c>
      <c r="H135" s="2">
        <v>11891.74</v>
      </c>
      <c r="I135" s="2">
        <v>11897.49</v>
      </c>
      <c r="J135" s="2">
        <v>5.75</v>
      </c>
      <c r="K135" s="2">
        <v>2.88</v>
      </c>
      <c r="L135" s="2">
        <v>0</v>
      </c>
      <c r="M135" s="2">
        <v>2.88</v>
      </c>
      <c r="N135" s="22">
        <v>43615.380555555603</v>
      </c>
      <c r="O135" s="22">
        <v>43615.381249999999</v>
      </c>
    </row>
    <row r="136" spans="2:15" ht="30" x14ac:dyDescent="0.25">
      <c r="B136" s="5" t="s">
        <v>416</v>
      </c>
      <c r="C136" s="2">
        <v>99643135</v>
      </c>
      <c r="D136" s="2">
        <v>2620252088</v>
      </c>
      <c r="E136" s="2" t="s">
        <v>295</v>
      </c>
      <c r="F136" s="2">
        <v>5</v>
      </c>
      <c r="G136" s="2" t="s">
        <v>297</v>
      </c>
      <c r="H136" s="2">
        <v>11879.72</v>
      </c>
      <c r="I136" s="2">
        <v>11883.76</v>
      </c>
      <c r="J136" s="2">
        <v>-4.04</v>
      </c>
      <c r="K136" s="2">
        <v>-2.02</v>
      </c>
      <c r="L136" s="2">
        <v>0</v>
      </c>
      <c r="M136" s="2">
        <v>-2.02</v>
      </c>
      <c r="N136" s="22">
        <v>43615.376388888901</v>
      </c>
      <c r="O136" s="22">
        <v>43615.376388888901</v>
      </c>
    </row>
    <row r="137" spans="2:15" ht="30" x14ac:dyDescent="0.25">
      <c r="B137" s="5" t="s">
        <v>417</v>
      </c>
      <c r="C137" s="2">
        <v>99643096</v>
      </c>
      <c r="D137" s="2">
        <v>2620252088</v>
      </c>
      <c r="E137" s="2" t="s">
        <v>295</v>
      </c>
      <c r="F137" s="2">
        <v>5</v>
      </c>
      <c r="G137" s="2" t="s">
        <v>297</v>
      </c>
      <c r="H137" s="2">
        <v>11886.65</v>
      </c>
      <c r="I137" s="2">
        <v>11885.12</v>
      </c>
      <c r="J137" s="2">
        <v>1.53</v>
      </c>
      <c r="K137" s="2">
        <v>0.77</v>
      </c>
      <c r="L137" s="2">
        <v>0</v>
      </c>
      <c r="M137" s="2">
        <v>0.77</v>
      </c>
      <c r="N137" s="22">
        <v>43615.375</v>
      </c>
      <c r="O137" s="22">
        <v>43615.375</v>
      </c>
    </row>
    <row r="138" spans="2:15" ht="30" x14ac:dyDescent="0.25">
      <c r="B138" s="5" t="s">
        <v>418</v>
      </c>
      <c r="C138" s="2">
        <v>99643067</v>
      </c>
      <c r="D138" s="2">
        <v>2620252088</v>
      </c>
      <c r="E138" s="2" t="s">
        <v>295</v>
      </c>
      <c r="F138" s="2">
        <v>5</v>
      </c>
      <c r="G138" s="2" t="s">
        <v>297</v>
      </c>
      <c r="H138" s="2">
        <v>11890.84</v>
      </c>
      <c r="I138" s="2">
        <v>11890.2</v>
      </c>
      <c r="J138" s="2">
        <v>0.64</v>
      </c>
      <c r="K138" s="2">
        <v>0.32</v>
      </c>
      <c r="L138" s="2">
        <v>0</v>
      </c>
      <c r="M138" s="2">
        <v>0.32</v>
      </c>
      <c r="N138" s="22">
        <v>43615.373611111099</v>
      </c>
      <c r="O138" s="22">
        <v>43615.373611111099</v>
      </c>
    </row>
    <row r="139" spans="2:15" s="23" customFormat="1" x14ac:dyDescent="0.25">
      <c r="B139" s="23" t="s">
        <v>419</v>
      </c>
      <c r="C139" s="23">
        <v>99628821</v>
      </c>
      <c r="D139" s="23">
        <v>2620252088</v>
      </c>
      <c r="E139" s="23" t="s">
        <v>295</v>
      </c>
      <c r="F139" s="23">
        <v>5</v>
      </c>
      <c r="G139" s="23" t="s">
        <v>296</v>
      </c>
      <c r="H139" s="23">
        <v>11845.43</v>
      </c>
      <c r="I139" s="23">
        <v>11847.9</v>
      </c>
      <c r="J139" s="23">
        <v>2.4700000000000002</v>
      </c>
      <c r="K139" s="23">
        <v>1.24</v>
      </c>
      <c r="L139" s="23">
        <v>0</v>
      </c>
      <c r="M139" s="23">
        <v>1.24</v>
      </c>
      <c r="N139" s="29">
        <v>43614.607638888898</v>
      </c>
      <c r="O139" s="29">
        <v>43614.607638888898</v>
      </c>
    </row>
    <row r="140" spans="2:15" ht="30" x14ac:dyDescent="0.25">
      <c r="B140" s="5" t="s">
        <v>420</v>
      </c>
      <c r="C140" s="2">
        <v>99628713</v>
      </c>
      <c r="D140" s="2">
        <v>2620252088</v>
      </c>
      <c r="E140" s="2" t="s">
        <v>295</v>
      </c>
      <c r="F140" s="2">
        <v>5</v>
      </c>
      <c r="G140" s="2" t="s">
        <v>297</v>
      </c>
      <c r="H140" s="2">
        <v>11835.85</v>
      </c>
      <c r="I140" s="2">
        <v>11843.66</v>
      </c>
      <c r="J140" s="2">
        <v>-7.81</v>
      </c>
      <c r="K140" s="2">
        <v>-3.91</v>
      </c>
      <c r="L140" s="2">
        <v>0</v>
      </c>
      <c r="M140" s="2">
        <v>-3.91</v>
      </c>
      <c r="N140" s="22">
        <v>43614.605555555601</v>
      </c>
      <c r="O140" s="22">
        <v>43614.6069444444</v>
      </c>
    </row>
    <row r="141" spans="2:15" x14ac:dyDescent="0.25">
      <c r="B141" s="2" t="s">
        <v>421</v>
      </c>
      <c r="C141" s="2">
        <v>99628028</v>
      </c>
      <c r="D141" s="2">
        <v>2620252088</v>
      </c>
      <c r="E141" s="2" t="s">
        <v>295</v>
      </c>
      <c r="F141" s="2">
        <v>5</v>
      </c>
      <c r="G141" s="2" t="s">
        <v>297</v>
      </c>
      <c r="H141" s="2">
        <v>11860.65</v>
      </c>
      <c r="I141" s="2">
        <v>11857.83</v>
      </c>
      <c r="J141" s="2">
        <v>2.82</v>
      </c>
      <c r="K141" s="2">
        <v>1.41</v>
      </c>
      <c r="L141" s="2">
        <v>0</v>
      </c>
      <c r="M141" s="2">
        <v>1.41</v>
      </c>
      <c r="N141" s="22">
        <v>43614.581944444399</v>
      </c>
      <c r="O141" s="22">
        <v>43614.581944444399</v>
      </c>
    </row>
    <row r="142" spans="2:15" x14ac:dyDescent="0.25">
      <c r="B142" s="2" t="s">
        <v>422</v>
      </c>
      <c r="C142" s="2">
        <v>99625627</v>
      </c>
      <c r="D142" s="2">
        <v>2620252088</v>
      </c>
      <c r="E142" s="2" t="s">
        <v>295</v>
      </c>
      <c r="F142" s="2">
        <v>5</v>
      </c>
      <c r="G142" s="2" t="s">
        <v>296</v>
      </c>
      <c r="H142" s="2">
        <v>11868.67</v>
      </c>
      <c r="I142" s="2">
        <v>11870.35</v>
      </c>
      <c r="J142" s="2">
        <v>1.68</v>
      </c>
      <c r="K142" s="2">
        <v>0.84</v>
      </c>
      <c r="L142" s="2">
        <v>0</v>
      </c>
      <c r="M142" s="2">
        <v>0.84</v>
      </c>
      <c r="N142" s="22">
        <v>43614.481944444502</v>
      </c>
      <c r="O142" s="22">
        <v>43614.481944444502</v>
      </c>
    </row>
    <row r="143" spans="2:15" x14ac:dyDescent="0.25">
      <c r="B143" s="2" t="s">
        <v>316</v>
      </c>
      <c r="C143" s="2">
        <v>99625614</v>
      </c>
      <c r="D143" s="2">
        <v>2620252088</v>
      </c>
      <c r="E143" s="2" t="s">
        <v>295</v>
      </c>
      <c r="F143" s="2">
        <v>5</v>
      </c>
      <c r="G143" s="2" t="s">
        <v>296</v>
      </c>
      <c r="H143" s="2">
        <v>11868.47</v>
      </c>
      <c r="I143" s="2">
        <v>11868.35</v>
      </c>
      <c r="J143" s="2">
        <v>-0.12</v>
      </c>
      <c r="K143" s="2">
        <v>-0.06</v>
      </c>
      <c r="L143" s="2">
        <v>0</v>
      </c>
      <c r="M143" s="2">
        <v>-0.06</v>
      </c>
      <c r="N143" s="22">
        <v>43614.481249999997</v>
      </c>
      <c r="O143" s="22">
        <v>43614.481249999997</v>
      </c>
    </row>
    <row r="144" spans="2:15" ht="30" x14ac:dyDescent="0.25">
      <c r="B144" s="5" t="s">
        <v>423</v>
      </c>
      <c r="C144" s="2">
        <v>99625101</v>
      </c>
      <c r="D144" s="2">
        <v>2620252088</v>
      </c>
      <c r="E144" s="2" t="s">
        <v>295</v>
      </c>
      <c r="F144" s="2">
        <v>5</v>
      </c>
      <c r="G144" s="2" t="s">
        <v>296</v>
      </c>
      <c r="H144" s="2">
        <v>11868.87</v>
      </c>
      <c r="I144" s="2">
        <v>11870.65</v>
      </c>
      <c r="J144" s="2">
        <v>1.78</v>
      </c>
      <c r="K144" s="2">
        <v>0.89</v>
      </c>
      <c r="L144" s="2">
        <v>0</v>
      </c>
      <c r="M144" s="2">
        <v>0.89</v>
      </c>
      <c r="N144" s="22">
        <v>43614.464583333298</v>
      </c>
      <c r="O144" s="22">
        <v>43614.465277777803</v>
      </c>
    </row>
    <row r="145" spans="2:15" ht="30" x14ac:dyDescent="0.25">
      <c r="B145" s="5" t="s">
        <v>424</v>
      </c>
      <c r="C145" s="2">
        <v>99624943</v>
      </c>
      <c r="D145" s="2">
        <v>2620252088</v>
      </c>
      <c r="E145" s="2" t="s">
        <v>295</v>
      </c>
      <c r="F145" s="2">
        <v>5</v>
      </c>
      <c r="G145" s="2" t="s">
        <v>296</v>
      </c>
      <c r="H145" s="2">
        <v>11880.05</v>
      </c>
      <c r="I145" s="2">
        <v>11881.2</v>
      </c>
      <c r="J145" s="2">
        <v>1.1499999999999999</v>
      </c>
      <c r="K145" s="2">
        <v>0.57999999999999996</v>
      </c>
      <c r="L145" s="2">
        <v>0</v>
      </c>
      <c r="M145" s="2">
        <v>0.57999999999999996</v>
      </c>
      <c r="N145" s="22">
        <v>43614.459027777797</v>
      </c>
      <c r="O145" s="22">
        <v>43614.459027777797</v>
      </c>
    </row>
    <row r="146" spans="2:15" ht="45" x14ac:dyDescent="0.25">
      <c r="B146" s="5" t="s">
        <v>425</v>
      </c>
      <c r="C146" s="2">
        <v>99624843</v>
      </c>
      <c r="D146" s="2">
        <v>2620252088</v>
      </c>
      <c r="E146" s="2" t="s">
        <v>295</v>
      </c>
      <c r="F146" s="2">
        <v>5</v>
      </c>
      <c r="G146" s="2" t="s">
        <v>296</v>
      </c>
      <c r="H146" s="2">
        <v>11866.45</v>
      </c>
      <c r="I146" s="2">
        <v>11869.53</v>
      </c>
      <c r="J146" s="2">
        <v>3.08</v>
      </c>
      <c r="K146" s="2">
        <v>1.54</v>
      </c>
      <c r="L146" s="2">
        <v>0</v>
      </c>
      <c r="M146" s="2">
        <v>1.54</v>
      </c>
      <c r="N146" s="22">
        <v>43614.456250000003</v>
      </c>
      <c r="O146" s="22">
        <v>43614.456250000003</v>
      </c>
    </row>
    <row r="147" spans="2:15" x14ac:dyDescent="0.25">
      <c r="B147" s="2" t="s">
        <v>426</v>
      </c>
      <c r="C147" s="2">
        <v>99624608</v>
      </c>
      <c r="D147" s="2">
        <v>2620252088</v>
      </c>
      <c r="E147" s="2" t="s">
        <v>295</v>
      </c>
      <c r="F147" s="2">
        <v>5</v>
      </c>
      <c r="G147" s="2" t="s">
        <v>297</v>
      </c>
      <c r="H147" s="2">
        <v>11871.97</v>
      </c>
      <c r="I147" s="2">
        <v>11869.15</v>
      </c>
      <c r="J147" s="2">
        <v>2.82</v>
      </c>
      <c r="K147" s="2">
        <v>1.41</v>
      </c>
      <c r="L147" s="2">
        <v>0</v>
      </c>
      <c r="M147" s="2">
        <v>1.41</v>
      </c>
      <c r="N147" s="22">
        <v>43614.4506944444</v>
      </c>
      <c r="O147" s="22">
        <v>43614.451388888898</v>
      </c>
    </row>
    <row r="148" spans="2:15" x14ac:dyDescent="0.25">
      <c r="B148" s="2" t="s">
        <v>427</v>
      </c>
      <c r="C148" s="2">
        <v>99624447</v>
      </c>
      <c r="D148" s="2">
        <v>2620252088</v>
      </c>
      <c r="E148" s="2" t="s">
        <v>295</v>
      </c>
      <c r="F148" s="2">
        <v>5</v>
      </c>
      <c r="G148" s="2" t="s">
        <v>297</v>
      </c>
      <c r="H148" s="2">
        <v>11871.65</v>
      </c>
      <c r="I148" s="2">
        <v>11877.67</v>
      </c>
      <c r="J148" s="2">
        <v>-6.02</v>
      </c>
      <c r="K148" s="2">
        <v>-3.01</v>
      </c>
      <c r="L148" s="2">
        <v>0</v>
      </c>
      <c r="M148" s="2">
        <v>-3.01</v>
      </c>
      <c r="N148" s="22">
        <v>43614.4465277778</v>
      </c>
      <c r="O148" s="22">
        <v>43614.447916666701</v>
      </c>
    </row>
    <row r="149" spans="2:15" ht="30" x14ac:dyDescent="0.25">
      <c r="B149" s="38" t="s">
        <v>428</v>
      </c>
      <c r="C149" s="2">
        <v>99622443</v>
      </c>
      <c r="D149" s="2">
        <v>2620252088</v>
      </c>
      <c r="E149" s="2" t="s">
        <v>295</v>
      </c>
      <c r="F149" s="2">
        <v>5</v>
      </c>
      <c r="G149" s="2" t="s">
        <v>296</v>
      </c>
      <c r="H149" s="2">
        <v>11930.9</v>
      </c>
      <c r="I149" s="2">
        <v>11867.65</v>
      </c>
      <c r="J149" s="2">
        <v>-63.25</v>
      </c>
      <c r="K149" s="2">
        <v>-31.63</v>
      </c>
      <c r="L149" s="2">
        <v>0</v>
      </c>
      <c r="M149" s="2">
        <v>-31.63</v>
      </c>
      <c r="N149" s="22">
        <v>43614.395833333299</v>
      </c>
      <c r="O149" s="22">
        <v>43614.4465277778</v>
      </c>
    </row>
    <row r="150" spans="2:15" x14ac:dyDescent="0.25">
      <c r="B150" s="2" t="s">
        <v>429</v>
      </c>
      <c r="C150" s="2">
        <v>99624231</v>
      </c>
      <c r="D150" s="2">
        <v>2620252088</v>
      </c>
      <c r="E150" s="2" t="s">
        <v>295</v>
      </c>
      <c r="F150" s="2">
        <v>5</v>
      </c>
      <c r="G150" s="2" t="s">
        <v>296</v>
      </c>
      <c r="H150" s="2">
        <v>11889.65</v>
      </c>
      <c r="I150" s="2">
        <v>11891.69</v>
      </c>
      <c r="J150" s="2">
        <v>2.04</v>
      </c>
      <c r="K150" s="2">
        <v>1.02</v>
      </c>
      <c r="L150" s="2">
        <v>0</v>
      </c>
      <c r="M150" s="2">
        <v>1.02</v>
      </c>
      <c r="N150" s="22">
        <v>43614.438888888901</v>
      </c>
      <c r="O150" s="22">
        <v>43614.439583333296</v>
      </c>
    </row>
    <row r="151" spans="2:15" ht="30" x14ac:dyDescent="0.25">
      <c r="B151" s="5" t="s">
        <v>430</v>
      </c>
      <c r="C151" s="2">
        <v>99624024</v>
      </c>
      <c r="D151" s="2">
        <v>2620252088</v>
      </c>
      <c r="E151" s="2" t="s">
        <v>295</v>
      </c>
      <c r="F151" s="2">
        <v>5</v>
      </c>
      <c r="G151" s="2" t="s">
        <v>297</v>
      </c>
      <c r="H151" s="2">
        <v>11883.85</v>
      </c>
      <c r="I151" s="2">
        <v>11885.07</v>
      </c>
      <c r="J151" s="2">
        <v>-1.22</v>
      </c>
      <c r="K151" s="2">
        <v>-0.61</v>
      </c>
      <c r="L151" s="2">
        <v>0</v>
      </c>
      <c r="M151" s="2">
        <v>-0.61</v>
      </c>
      <c r="N151" s="22">
        <v>43614.432638888902</v>
      </c>
      <c r="O151" s="22">
        <v>43614.432638888902</v>
      </c>
    </row>
    <row r="152" spans="2:15" x14ac:dyDescent="0.25">
      <c r="B152" s="2" t="s">
        <v>426</v>
      </c>
      <c r="C152" s="2">
        <v>99623955</v>
      </c>
      <c r="D152" s="2">
        <v>2620252088</v>
      </c>
      <c r="E152" s="2" t="s">
        <v>295</v>
      </c>
      <c r="F152" s="2">
        <v>5</v>
      </c>
      <c r="G152" s="2" t="s">
        <v>297</v>
      </c>
      <c r="H152" s="2">
        <v>11885.75</v>
      </c>
      <c r="I152" s="2">
        <v>11884.51</v>
      </c>
      <c r="J152" s="2">
        <v>1.24</v>
      </c>
      <c r="K152" s="2">
        <v>0.62</v>
      </c>
      <c r="L152" s="2">
        <v>0</v>
      </c>
      <c r="M152" s="2">
        <v>0.62</v>
      </c>
      <c r="N152" s="22">
        <v>43614.430555555598</v>
      </c>
      <c r="O152" s="22">
        <v>43614.431250000001</v>
      </c>
    </row>
    <row r="153" spans="2:15" ht="30" x14ac:dyDescent="0.25">
      <c r="B153" s="5" t="s">
        <v>431</v>
      </c>
      <c r="C153" s="2">
        <v>99623852</v>
      </c>
      <c r="D153" s="2">
        <v>2620252088</v>
      </c>
      <c r="E153" s="2" t="s">
        <v>295</v>
      </c>
      <c r="F153" s="2">
        <v>5</v>
      </c>
      <c r="G153" s="2" t="s">
        <v>296</v>
      </c>
      <c r="H153" s="2">
        <v>11904.23</v>
      </c>
      <c r="I153" s="2">
        <v>11905.65</v>
      </c>
      <c r="J153" s="2">
        <v>1.42</v>
      </c>
      <c r="K153" s="2">
        <v>0.71</v>
      </c>
      <c r="L153" s="2">
        <v>0</v>
      </c>
      <c r="M153" s="2">
        <v>0.71</v>
      </c>
      <c r="N153" s="22">
        <v>43614.429166666698</v>
      </c>
      <c r="O153" s="22">
        <v>43614.429166666698</v>
      </c>
    </row>
    <row r="154" spans="2:15" ht="30" x14ac:dyDescent="0.25">
      <c r="B154" s="5" t="s">
        <v>432</v>
      </c>
      <c r="C154" s="2">
        <v>99623610</v>
      </c>
      <c r="D154" s="2">
        <v>2620252088</v>
      </c>
      <c r="E154" s="2" t="s">
        <v>295</v>
      </c>
      <c r="F154" s="2">
        <v>5</v>
      </c>
      <c r="G154" s="2" t="s">
        <v>296</v>
      </c>
      <c r="H154" s="2">
        <v>11893.35</v>
      </c>
      <c r="I154" s="2">
        <v>11894.2</v>
      </c>
      <c r="J154" s="2">
        <v>0.85</v>
      </c>
      <c r="K154" s="2">
        <v>0.43</v>
      </c>
      <c r="L154" s="2">
        <v>0</v>
      </c>
      <c r="M154" s="2">
        <v>0.43</v>
      </c>
      <c r="N154" s="22">
        <v>43614.420833333301</v>
      </c>
      <c r="O154" s="22">
        <v>43614.420833333301</v>
      </c>
    </row>
    <row r="155" spans="2:15" ht="30" x14ac:dyDescent="0.25">
      <c r="B155" s="5" t="s">
        <v>433</v>
      </c>
      <c r="C155" s="2">
        <v>99623138</v>
      </c>
      <c r="D155" s="2">
        <v>2620252088</v>
      </c>
      <c r="E155" s="2" t="s">
        <v>295</v>
      </c>
      <c r="F155" s="2">
        <v>5</v>
      </c>
      <c r="G155" s="2" t="s">
        <v>297</v>
      </c>
      <c r="H155" s="2">
        <v>11875.41</v>
      </c>
      <c r="I155" s="2">
        <v>11874.05</v>
      </c>
      <c r="J155" s="2">
        <v>1.36</v>
      </c>
      <c r="K155" s="2">
        <v>0.68</v>
      </c>
      <c r="L155" s="2">
        <v>0</v>
      </c>
      <c r="M155" s="2">
        <v>0.68</v>
      </c>
      <c r="N155" s="22">
        <v>43614.411805555603</v>
      </c>
      <c r="O155" s="22">
        <v>43614.411805555603</v>
      </c>
    </row>
    <row r="156" spans="2:15" x14ac:dyDescent="0.25">
      <c r="B156" s="2" t="s">
        <v>434</v>
      </c>
      <c r="C156" s="2">
        <v>99622749</v>
      </c>
      <c r="D156" s="2">
        <v>2620252088</v>
      </c>
      <c r="E156" s="2" t="s">
        <v>295</v>
      </c>
      <c r="F156" s="2">
        <v>5</v>
      </c>
      <c r="G156" s="2" t="s">
        <v>297</v>
      </c>
      <c r="H156" s="2">
        <v>11916.01</v>
      </c>
      <c r="I156" s="2">
        <v>11912.43</v>
      </c>
      <c r="J156" s="2">
        <v>3.58</v>
      </c>
      <c r="K156" s="2">
        <v>1.79</v>
      </c>
      <c r="L156" s="2">
        <v>0</v>
      </c>
      <c r="M156" s="2">
        <v>1.79</v>
      </c>
      <c r="N156" s="22">
        <v>43614.403472222199</v>
      </c>
      <c r="O156" s="22">
        <v>43614.40625</v>
      </c>
    </row>
    <row r="157" spans="2:15" x14ac:dyDescent="0.25">
      <c r="B157" s="2" t="s">
        <v>435</v>
      </c>
      <c r="C157" s="2">
        <v>99622629</v>
      </c>
      <c r="D157" s="2">
        <v>2620252088</v>
      </c>
      <c r="E157" s="2" t="s">
        <v>295</v>
      </c>
      <c r="F157" s="2">
        <v>5</v>
      </c>
      <c r="G157" s="2" t="s">
        <v>296</v>
      </c>
      <c r="H157" s="2">
        <v>11929.47</v>
      </c>
      <c r="I157" s="2">
        <v>11910.45</v>
      </c>
      <c r="J157" s="2">
        <v>-19.02</v>
      </c>
      <c r="K157" s="2">
        <v>-9.51</v>
      </c>
      <c r="L157" s="2">
        <v>0</v>
      </c>
      <c r="M157" s="2">
        <v>-9.51</v>
      </c>
      <c r="N157" s="22">
        <v>43614.400694444397</v>
      </c>
      <c r="O157" s="22">
        <v>43614.405555555597</v>
      </c>
    </row>
    <row r="158" spans="2:15" ht="30" x14ac:dyDescent="0.25">
      <c r="B158" s="5" t="s">
        <v>436</v>
      </c>
      <c r="C158" s="2">
        <v>99622198</v>
      </c>
      <c r="D158" s="2">
        <v>2620252088</v>
      </c>
      <c r="E158" s="2" t="s">
        <v>295</v>
      </c>
      <c r="F158" s="2">
        <v>5</v>
      </c>
      <c r="G158" s="2" t="s">
        <v>296</v>
      </c>
      <c r="H158" s="2">
        <v>11905.9</v>
      </c>
      <c r="I158" s="2">
        <v>11908.85</v>
      </c>
      <c r="J158" s="2">
        <v>2.95</v>
      </c>
      <c r="K158" s="2">
        <v>1.48</v>
      </c>
      <c r="L158" s="2">
        <v>0</v>
      </c>
      <c r="M158" s="2">
        <v>1.48</v>
      </c>
      <c r="N158" s="22">
        <v>43614.390277777798</v>
      </c>
      <c r="O158" s="22">
        <v>43614.395138888904</v>
      </c>
    </row>
    <row r="159" spans="2:15" ht="30" x14ac:dyDescent="0.25">
      <c r="B159" s="5" t="s">
        <v>437</v>
      </c>
      <c r="C159" s="2">
        <v>99621777</v>
      </c>
      <c r="D159" s="2">
        <v>2620252088</v>
      </c>
      <c r="E159" s="2" t="s">
        <v>295</v>
      </c>
      <c r="F159" s="2">
        <v>5</v>
      </c>
      <c r="G159" s="2" t="s">
        <v>297</v>
      </c>
      <c r="H159" s="2">
        <v>11910.37</v>
      </c>
      <c r="I159" s="2">
        <v>11905.8</v>
      </c>
      <c r="J159" s="2">
        <v>4.57</v>
      </c>
      <c r="K159" s="2">
        <v>2.29</v>
      </c>
      <c r="L159" s="2">
        <v>0</v>
      </c>
      <c r="M159" s="2">
        <v>2.29</v>
      </c>
      <c r="N159" s="22">
        <v>43614.3840277778</v>
      </c>
      <c r="O159" s="22">
        <v>43614.384722222203</v>
      </c>
    </row>
    <row r="160" spans="2:15" ht="30" x14ac:dyDescent="0.25">
      <c r="B160" s="5" t="s">
        <v>438</v>
      </c>
      <c r="C160" s="2">
        <v>99621029</v>
      </c>
      <c r="D160" s="2">
        <v>2620252088</v>
      </c>
      <c r="E160" s="2" t="s">
        <v>295</v>
      </c>
      <c r="F160" s="2">
        <v>5</v>
      </c>
      <c r="G160" s="2" t="s">
        <v>296</v>
      </c>
      <c r="H160" s="2">
        <v>11926.25</v>
      </c>
      <c r="I160" s="2">
        <v>11929.15</v>
      </c>
      <c r="J160" s="2">
        <v>2.9</v>
      </c>
      <c r="K160" s="2">
        <v>1.45</v>
      </c>
      <c r="L160" s="2">
        <v>0</v>
      </c>
      <c r="M160" s="2">
        <v>1.45</v>
      </c>
      <c r="N160" s="22">
        <v>43614.370138888902</v>
      </c>
      <c r="O160" s="22">
        <v>43614.370833333298</v>
      </c>
    </row>
    <row r="161" spans="2:15" s="23" customFormat="1" x14ac:dyDescent="0.25">
      <c r="B161" s="23" t="s">
        <v>439</v>
      </c>
      <c r="C161" s="23">
        <v>99604880</v>
      </c>
      <c r="D161" s="23">
        <v>2620252088</v>
      </c>
      <c r="E161" s="23" t="s">
        <v>295</v>
      </c>
      <c r="F161" s="23">
        <v>5</v>
      </c>
      <c r="G161" s="23" t="s">
        <v>296</v>
      </c>
      <c r="H161" s="23">
        <v>12045.75</v>
      </c>
      <c r="I161" s="23">
        <v>12030.95</v>
      </c>
      <c r="J161" s="23">
        <v>-14.8</v>
      </c>
      <c r="K161" s="23">
        <v>-7.4</v>
      </c>
      <c r="L161" s="23">
        <v>0</v>
      </c>
      <c r="M161" s="23">
        <v>-7.4</v>
      </c>
      <c r="N161" s="29">
        <v>43613.497222222199</v>
      </c>
      <c r="O161" s="29">
        <v>43613.502083333296</v>
      </c>
    </row>
    <row r="162" spans="2:15" x14ac:dyDescent="0.25">
      <c r="B162" s="2" t="s">
        <v>440</v>
      </c>
      <c r="C162" s="2">
        <v>99604449</v>
      </c>
      <c r="D162" s="2">
        <v>2620252088</v>
      </c>
      <c r="E162" s="2" t="s">
        <v>295</v>
      </c>
      <c r="F162" s="2">
        <v>5</v>
      </c>
      <c r="G162" s="2" t="s">
        <v>296</v>
      </c>
      <c r="H162" s="2">
        <v>12055.15</v>
      </c>
      <c r="I162" s="2">
        <v>12057.25</v>
      </c>
      <c r="J162" s="2">
        <v>2.1</v>
      </c>
      <c r="K162" s="2">
        <v>1.05</v>
      </c>
      <c r="L162" s="2">
        <v>0</v>
      </c>
      <c r="M162" s="2">
        <v>1.05</v>
      </c>
      <c r="N162" s="22">
        <v>43613.479166666701</v>
      </c>
      <c r="O162" s="22">
        <v>43613.479166666701</v>
      </c>
    </row>
    <row r="163" spans="2:15" x14ac:dyDescent="0.25">
      <c r="B163" s="2" t="s">
        <v>441</v>
      </c>
      <c r="C163" s="2">
        <v>99604016</v>
      </c>
      <c r="D163" s="2">
        <v>2620252088</v>
      </c>
      <c r="E163" s="2" t="s">
        <v>295</v>
      </c>
      <c r="F163" s="2">
        <v>5</v>
      </c>
      <c r="G163" s="2" t="s">
        <v>296</v>
      </c>
      <c r="H163" s="2">
        <v>12026.85</v>
      </c>
      <c r="I163" s="2">
        <v>12033.2</v>
      </c>
      <c r="J163" s="2">
        <v>6.35</v>
      </c>
      <c r="K163" s="2">
        <v>3.18</v>
      </c>
      <c r="L163" s="2">
        <v>0</v>
      </c>
      <c r="M163" s="2">
        <v>3.18</v>
      </c>
      <c r="N163" s="22">
        <v>43613.467361111099</v>
      </c>
      <c r="O163" s="22">
        <v>43613.46875</v>
      </c>
    </row>
    <row r="164" spans="2:15" x14ac:dyDescent="0.25">
      <c r="B164" s="2" t="s">
        <v>442</v>
      </c>
      <c r="C164" s="2">
        <v>99603853</v>
      </c>
      <c r="D164" s="2">
        <v>2620252088</v>
      </c>
      <c r="E164" s="2" t="s">
        <v>295</v>
      </c>
      <c r="F164" s="2">
        <v>5</v>
      </c>
      <c r="G164" s="2" t="s">
        <v>296</v>
      </c>
      <c r="H164" s="2">
        <v>12028.35</v>
      </c>
      <c r="I164" s="2">
        <v>12025.85</v>
      </c>
      <c r="J164" s="2">
        <v>-2.5</v>
      </c>
      <c r="K164" s="2">
        <v>-1.25</v>
      </c>
      <c r="L164" s="2">
        <v>0</v>
      </c>
      <c r="M164" s="2">
        <v>-1.25</v>
      </c>
      <c r="N164" s="22">
        <v>43613.461805555598</v>
      </c>
      <c r="O164" s="22">
        <v>43613.462500000001</v>
      </c>
    </row>
    <row r="165" spans="2:15" x14ac:dyDescent="0.25">
      <c r="B165" s="2" t="s">
        <v>443</v>
      </c>
      <c r="C165" s="2">
        <v>99603701</v>
      </c>
      <c r="D165" s="2">
        <v>2620252088</v>
      </c>
      <c r="E165" s="2" t="s">
        <v>295</v>
      </c>
      <c r="F165" s="2">
        <v>5</v>
      </c>
      <c r="G165" s="2" t="s">
        <v>296</v>
      </c>
      <c r="H165" s="2">
        <v>12011.06</v>
      </c>
      <c r="I165" s="2">
        <v>12018.95</v>
      </c>
      <c r="J165" s="2">
        <v>7.89</v>
      </c>
      <c r="K165" s="2">
        <v>3.95</v>
      </c>
      <c r="L165" s="2">
        <v>0</v>
      </c>
      <c r="M165" s="2">
        <v>3.95</v>
      </c>
      <c r="N165" s="22">
        <v>43613.459027777797</v>
      </c>
      <c r="O165" s="22">
        <v>43613.459027777797</v>
      </c>
    </row>
    <row r="166" spans="2:15" x14ac:dyDescent="0.25">
      <c r="B166" s="2" t="s">
        <v>444</v>
      </c>
      <c r="C166" s="2">
        <v>99603592</v>
      </c>
      <c r="D166" s="2">
        <v>2620252088</v>
      </c>
      <c r="E166" s="2" t="s">
        <v>295</v>
      </c>
      <c r="F166" s="2">
        <v>5</v>
      </c>
      <c r="G166" s="2" t="s">
        <v>297</v>
      </c>
      <c r="H166" s="2">
        <v>11997.17</v>
      </c>
      <c r="I166" s="2">
        <v>12013.57</v>
      </c>
      <c r="J166" s="2">
        <v>-16.399999999999999</v>
      </c>
      <c r="K166" s="2">
        <v>-8.1999999999999993</v>
      </c>
      <c r="L166" s="2">
        <v>0</v>
      </c>
      <c r="M166" s="2">
        <v>-8.1999999999999993</v>
      </c>
      <c r="N166" s="22">
        <v>43613.456250000003</v>
      </c>
      <c r="O166" s="22">
        <v>43613.459027777797</v>
      </c>
    </row>
    <row r="167" spans="2:15" x14ac:dyDescent="0.25">
      <c r="B167" s="2" t="s">
        <v>444</v>
      </c>
      <c r="C167" s="2">
        <v>99603104</v>
      </c>
      <c r="D167" s="2">
        <v>2620252088</v>
      </c>
      <c r="E167" s="2" t="s">
        <v>295</v>
      </c>
      <c r="F167" s="2">
        <v>5</v>
      </c>
      <c r="G167" s="2" t="s">
        <v>297</v>
      </c>
      <c r="H167" s="2">
        <v>11989.29</v>
      </c>
      <c r="I167" s="2">
        <v>12006.09</v>
      </c>
      <c r="J167" s="2">
        <v>-16.8</v>
      </c>
      <c r="K167" s="2">
        <v>-8.4</v>
      </c>
      <c r="L167" s="2">
        <v>0</v>
      </c>
      <c r="M167" s="2">
        <v>-8.4</v>
      </c>
      <c r="N167" s="22">
        <v>43613.445138888899</v>
      </c>
      <c r="O167" s="22">
        <v>43613.447916666701</v>
      </c>
    </row>
    <row r="168" spans="2:15" x14ac:dyDescent="0.25">
      <c r="B168" s="2" t="s">
        <v>444</v>
      </c>
      <c r="C168" s="2">
        <v>99602912</v>
      </c>
      <c r="D168" s="2">
        <v>2620252088</v>
      </c>
      <c r="E168" s="2" t="s">
        <v>295</v>
      </c>
      <c r="F168" s="2">
        <v>5</v>
      </c>
      <c r="G168" s="2" t="s">
        <v>297</v>
      </c>
      <c r="H168" s="2">
        <v>11998.41</v>
      </c>
      <c r="I168" s="2">
        <v>12000.35</v>
      </c>
      <c r="J168" s="2">
        <v>-1.94</v>
      </c>
      <c r="K168" s="2">
        <v>-0.97</v>
      </c>
      <c r="L168" s="2">
        <v>0</v>
      </c>
      <c r="M168" s="2">
        <v>-0.97</v>
      </c>
      <c r="N168" s="22">
        <v>43613.440277777801</v>
      </c>
      <c r="O168" s="22">
        <v>43613.440972222197</v>
      </c>
    </row>
    <row r="169" spans="2:15" x14ac:dyDescent="0.25">
      <c r="B169" s="2" t="s">
        <v>443</v>
      </c>
      <c r="C169" s="2">
        <v>99602837</v>
      </c>
      <c r="D169" s="2">
        <v>2620252088</v>
      </c>
      <c r="E169" s="2" t="s">
        <v>295</v>
      </c>
      <c r="F169" s="2">
        <v>5</v>
      </c>
      <c r="G169" s="2" t="s">
        <v>297</v>
      </c>
      <c r="H169" s="2">
        <v>12003.41</v>
      </c>
      <c r="I169" s="2">
        <v>12002.65</v>
      </c>
      <c r="J169" s="2">
        <v>0.76</v>
      </c>
      <c r="K169" s="2">
        <v>0.38</v>
      </c>
      <c r="L169" s="2">
        <v>0</v>
      </c>
      <c r="M169" s="2">
        <v>0.38</v>
      </c>
      <c r="N169" s="22">
        <v>43613.438888888901</v>
      </c>
      <c r="O169" s="22">
        <v>43613.440277777801</v>
      </c>
    </row>
    <row r="170" spans="2:15" x14ac:dyDescent="0.25">
      <c r="B170" s="2" t="s">
        <v>445</v>
      </c>
      <c r="C170" s="2">
        <v>99602557</v>
      </c>
      <c r="D170" s="2">
        <v>2620252088</v>
      </c>
      <c r="E170" s="2" t="s">
        <v>295</v>
      </c>
      <c r="F170" s="2">
        <v>5</v>
      </c>
      <c r="G170" s="2" t="s">
        <v>296</v>
      </c>
      <c r="H170" s="2">
        <v>12008.31</v>
      </c>
      <c r="I170" s="2">
        <v>12009.97</v>
      </c>
      <c r="J170" s="2">
        <v>1.66</v>
      </c>
      <c r="K170" s="2">
        <v>0.83</v>
      </c>
      <c r="L170" s="2">
        <v>0</v>
      </c>
      <c r="M170" s="2">
        <v>0.83</v>
      </c>
      <c r="N170" s="22">
        <v>43613.431944444397</v>
      </c>
      <c r="O170" s="22">
        <v>43613.433333333298</v>
      </c>
    </row>
    <row r="171" spans="2:15" x14ac:dyDescent="0.25">
      <c r="B171" s="2" t="s">
        <v>446</v>
      </c>
      <c r="C171" s="2">
        <v>99602455</v>
      </c>
      <c r="D171" s="2">
        <v>2620252088</v>
      </c>
      <c r="E171" s="2" t="s">
        <v>295</v>
      </c>
      <c r="F171" s="2">
        <v>5</v>
      </c>
      <c r="G171" s="2" t="s">
        <v>297</v>
      </c>
      <c r="H171" s="2">
        <v>12002.29</v>
      </c>
      <c r="I171" s="2">
        <v>12002.67</v>
      </c>
      <c r="J171" s="2">
        <v>-0.38</v>
      </c>
      <c r="K171" s="2">
        <v>-0.19</v>
      </c>
      <c r="L171" s="2">
        <v>0</v>
      </c>
      <c r="M171" s="2">
        <v>-0.19</v>
      </c>
      <c r="N171" s="22">
        <v>43613.430555555598</v>
      </c>
      <c r="O171" s="22">
        <v>43613.431250000001</v>
      </c>
    </row>
    <row r="172" spans="2:15" x14ac:dyDescent="0.25">
      <c r="B172" s="2" t="s">
        <v>447</v>
      </c>
      <c r="C172" s="2">
        <v>99602263</v>
      </c>
      <c r="D172" s="2">
        <v>2620252088</v>
      </c>
      <c r="E172" s="2" t="s">
        <v>295</v>
      </c>
      <c r="F172" s="2">
        <v>5</v>
      </c>
      <c r="G172" s="2" t="s">
        <v>296</v>
      </c>
      <c r="H172" s="2">
        <v>12018.1</v>
      </c>
      <c r="I172" s="2">
        <v>12003.57</v>
      </c>
      <c r="J172" s="2">
        <v>-14.53</v>
      </c>
      <c r="K172" s="2">
        <v>-7.27</v>
      </c>
      <c r="L172" s="2">
        <v>0</v>
      </c>
      <c r="M172" s="2">
        <v>-7.27</v>
      </c>
      <c r="N172" s="22">
        <v>43613.427777777797</v>
      </c>
      <c r="O172" s="22">
        <v>43613.430555555598</v>
      </c>
    </row>
    <row r="173" spans="2:15" x14ac:dyDescent="0.25">
      <c r="B173" s="2" t="s">
        <v>448</v>
      </c>
      <c r="C173" s="2">
        <v>99602137</v>
      </c>
      <c r="D173" s="2">
        <v>2620252088</v>
      </c>
      <c r="E173" s="2" t="s">
        <v>295</v>
      </c>
      <c r="F173" s="2">
        <v>5</v>
      </c>
      <c r="G173" s="2" t="s">
        <v>297</v>
      </c>
      <c r="H173" s="2">
        <v>12017.85</v>
      </c>
      <c r="I173" s="2">
        <v>12016.85</v>
      </c>
      <c r="J173" s="2">
        <v>1</v>
      </c>
      <c r="K173" s="2">
        <v>0.5</v>
      </c>
      <c r="L173" s="2">
        <v>0</v>
      </c>
      <c r="M173" s="2">
        <v>0.5</v>
      </c>
      <c r="N173" s="22">
        <v>43613.425000000003</v>
      </c>
      <c r="O173" s="22">
        <v>43613.425694444399</v>
      </c>
    </row>
    <row r="174" spans="2:15" x14ac:dyDescent="0.25">
      <c r="B174" s="2" t="s">
        <v>448</v>
      </c>
      <c r="C174" s="2">
        <v>99601825</v>
      </c>
      <c r="D174" s="2">
        <v>2620252088</v>
      </c>
      <c r="E174" s="2" t="s">
        <v>295</v>
      </c>
      <c r="F174" s="2">
        <v>5</v>
      </c>
      <c r="G174" s="2" t="s">
        <v>297</v>
      </c>
      <c r="H174" s="2">
        <v>12033.6</v>
      </c>
      <c r="I174" s="2">
        <v>12029.87</v>
      </c>
      <c r="J174" s="2">
        <v>3.73</v>
      </c>
      <c r="K174" s="2">
        <v>1.87</v>
      </c>
      <c r="L174" s="2">
        <v>0</v>
      </c>
      <c r="M174" s="2">
        <v>1.87</v>
      </c>
      <c r="N174" s="22">
        <v>43613.418749999997</v>
      </c>
      <c r="O174" s="22">
        <v>43613.418749999997</v>
      </c>
    </row>
    <row r="175" spans="2:15" x14ac:dyDescent="0.25">
      <c r="B175" s="2" t="s">
        <v>449</v>
      </c>
      <c r="C175" s="2">
        <v>99601287</v>
      </c>
      <c r="D175" s="2">
        <v>2620252088</v>
      </c>
      <c r="E175" s="2" t="s">
        <v>295</v>
      </c>
      <c r="F175" s="2">
        <v>5</v>
      </c>
      <c r="G175" s="2" t="s">
        <v>297</v>
      </c>
      <c r="H175" s="2">
        <v>12055.5</v>
      </c>
      <c r="I175" s="2">
        <v>12053.91</v>
      </c>
      <c r="J175" s="2">
        <v>1.59</v>
      </c>
      <c r="K175" s="2">
        <v>0.8</v>
      </c>
      <c r="L175" s="2">
        <v>0</v>
      </c>
      <c r="M175" s="2">
        <v>0.8</v>
      </c>
      <c r="N175" s="22">
        <v>43613.405555555597</v>
      </c>
      <c r="O175" s="22">
        <v>43613.405555555597</v>
      </c>
    </row>
    <row r="176" spans="2:15" x14ac:dyDescent="0.25">
      <c r="B176" s="2" t="s">
        <v>450</v>
      </c>
      <c r="C176" s="2">
        <v>99600937</v>
      </c>
      <c r="D176" s="2">
        <v>2620252088</v>
      </c>
      <c r="E176" s="2" t="s">
        <v>295</v>
      </c>
      <c r="F176" s="2">
        <v>5</v>
      </c>
      <c r="G176" s="2" t="s">
        <v>296</v>
      </c>
      <c r="H176" s="2">
        <v>12076.55</v>
      </c>
      <c r="I176" s="2">
        <v>12053.69</v>
      </c>
      <c r="J176" s="2">
        <v>-22.86</v>
      </c>
      <c r="K176" s="2">
        <v>-11.43</v>
      </c>
      <c r="L176" s="2">
        <v>0</v>
      </c>
      <c r="M176" s="2">
        <v>-11.43</v>
      </c>
      <c r="N176" s="22">
        <v>43613.395138888904</v>
      </c>
      <c r="O176" s="22">
        <v>43613.405555555597</v>
      </c>
    </row>
    <row r="177" spans="2:15" x14ac:dyDescent="0.25">
      <c r="B177" s="2" t="s">
        <v>451</v>
      </c>
      <c r="C177" s="2">
        <v>99600705</v>
      </c>
      <c r="D177" s="2">
        <v>2620252088</v>
      </c>
      <c r="E177" s="2" t="s">
        <v>295</v>
      </c>
      <c r="F177" s="2">
        <v>5</v>
      </c>
      <c r="G177" s="2" t="s">
        <v>296</v>
      </c>
      <c r="H177" s="2">
        <v>12060.65</v>
      </c>
      <c r="I177" s="2">
        <v>12059.17</v>
      </c>
      <c r="J177" s="2">
        <v>-1.48</v>
      </c>
      <c r="K177" s="2">
        <v>-0.74</v>
      </c>
      <c r="L177" s="2">
        <v>0</v>
      </c>
      <c r="M177" s="2">
        <v>-0.74</v>
      </c>
      <c r="N177" s="22">
        <v>43613.389583333301</v>
      </c>
      <c r="O177" s="22">
        <v>43613.391666666699</v>
      </c>
    </row>
    <row r="178" spans="2:15" x14ac:dyDescent="0.25">
      <c r="B178" s="2" t="s">
        <v>448</v>
      </c>
      <c r="C178" s="2">
        <v>99600479</v>
      </c>
      <c r="D178" s="2">
        <v>2620252088</v>
      </c>
      <c r="E178" s="2" t="s">
        <v>295</v>
      </c>
      <c r="F178" s="2">
        <v>5</v>
      </c>
      <c r="G178" s="2" t="s">
        <v>297</v>
      </c>
      <c r="H178" s="2">
        <v>12047.93</v>
      </c>
      <c r="I178" s="2">
        <v>12037.53</v>
      </c>
      <c r="J178" s="2">
        <v>10.4</v>
      </c>
      <c r="K178" s="2">
        <v>5.2</v>
      </c>
      <c r="L178" s="2">
        <v>0</v>
      </c>
      <c r="M178" s="2">
        <v>5.2</v>
      </c>
      <c r="N178" s="22">
        <v>43613.387499999997</v>
      </c>
      <c r="O178" s="22">
        <v>43613.387499999997</v>
      </c>
    </row>
    <row r="179" spans="2:15" x14ac:dyDescent="0.25">
      <c r="B179" s="2" t="s">
        <v>452</v>
      </c>
      <c r="C179" s="2">
        <v>99600338</v>
      </c>
      <c r="D179" s="2">
        <v>2620252088</v>
      </c>
      <c r="E179" s="2" t="s">
        <v>295</v>
      </c>
      <c r="F179" s="2">
        <v>5</v>
      </c>
      <c r="G179" s="2" t="s">
        <v>297</v>
      </c>
      <c r="H179" s="2">
        <v>12064.9</v>
      </c>
      <c r="I179" s="2">
        <v>12060.65</v>
      </c>
      <c r="J179" s="2">
        <v>4.25</v>
      </c>
      <c r="K179" s="2">
        <v>2.13</v>
      </c>
      <c r="L179" s="2">
        <v>0</v>
      </c>
      <c r="M179" s="2">
        <v>2.13</v>
      </c>
      <c r="N179" s="22">
        <v>43613.386111111096</v>
      </c>
      <c r="O179" s="22">
        <v>43613.386111111096</v>
      </c>
    </row>
    <row r="180" spans="2:15" x14ac:dyDescent="0.25">
      <c r="B180" s="2" t="s">
        <v>450</v>
      </c>
      <c r="C180" s="2">
        <v>99599532</v>
      </c>
      <c r="D180" s="2">
        <v>2620252088</v>
      </c>
      <c r="E180" s="2" t="s">
        <v>295</v>
      </c>
      <c r="F180" s="2">
        <v>5</v>
      </c>
      <c r="G180" s="2" t="s">
        <v>296</v>
      </c>
      <c r="H180" s="2">
        <v>12091.99</v>
      </c>
      <c r="I180" s="2">
        <v>12071.37</v>
      </c>
      <c r="J180" s="2">
        <v>-20.62</v>
      </c>
      <c r="K180" s="2">
        <v>-10.31</v>
      </c>
      <c r="L180" s="2">
        <v>0</v>
      </c>
      <c r="M180" s="2">
        <v>-10.31</v>
      </c>
      <c r="N180" s="22">
        <v>43613.367361111101</v>
      </c>
      <c r="O180" s="22">
        <v>43613.384722222203</v>
      </c>
    </row>
    <row r="181" spans="2:15" s="23" customFormat="1" x14ac:dyDescent="0.25">
      <c r="B181" s="23" t="s">
        <v>453</v>
      </c>
      <c r="C181" s="23">
        <v>99593716</v>
      </c>
      <c r="D181" s="23">
        <v>2620252088</v>
      </c>
      <c r="E181" s="23" t="s">
        <v>295</v>
      </c>
      <c r="F181" s="23">
        <v>5</v>
      </c>
      <c r="G181" s="23" t="s">
        <v>296</v>
      </c>
      <c r="H181" s="23">
        <v>12067.45</v>
      </c>
      <c r="I181" s="23">
        <v>12069.25</v>
      </c>
      <c r="J181" s="23">
        <v>1.8</v>
      </c>
      <c r="K181" s="23">
        <v>0.9</v>
      </c>
      <c r="L181" s="23">
        <v>0</v>
      </c>
      <c r="M181" s="23">
        <v>0.9</v>
      </c>
      <c r="N181" s="29">
        <v>43612.59375</v>
      </c>
      <c r="O181" s="29">
        <v>43612.595138888901</v>
      </c>
    </row>
    <row r="182" spans="2:15" x14ac:dyDescent="0.25">
      <c r="B182" s="2" t="s">
        <v>454</v>
      </c>
      <c r="C182" s="2">
        <v>99593595</v>
      </c>
      <c r="D182" s="2">
        <v>2620252088</v>
      </c>
      <c r="E182" s="2" t="s">
        <v>295</v>
      </c>
      <c r="F182" s="2">
        <v>5</v>
      </c>
      <c r="G182" s="2" t="s">
        <v>296</v>
      </c>
      <c r="H182" s="2">
        <v>12066.55</v>
      </c>
      <c r="I182" s="2">
        <v>12060.79</v>
      </c>
      <c r="J182" s="2">
        <v>-5.76</v>
      </c>
      <c r="K182" s="2">
        <v>-2.88</v>
      </c>
      <c r="L182" s="2">
        <v>0</v>
      </c>
      <c r="M182" s="2">
        <v>-2.88</v>
      </c>
      <c r="N182" s="22">
        <v>43612.5847222222</v>
      </c>
      <c r="O182" s="22">
        <v>43612.588194444397</v>
      </c>
    </row>
    <row r="183" spans="2:15" x14ac:dyDescent="0.25">
      <c r="B183" s="2" t="s">
        <v>455</v>
      </c>
      <c r="C183" s="2">
        <v>99591554</v>
      </c>
      <c r="D183" s="2">
        <v>2620252088</v>
      </c>
      <c r="E183" s="2" t="s">
        <v>295</v>
      </c>
      <c r="F183" s="2">
        <v>5</v>
      </c>
      <c r="G183" s="2" t="s">
        <v>296</v>
      </c>
      <c r="H183" s="2">
        <v>12061.15</v>
      </c>
      <c r="I183" s="2">
        <v>12061.49</v>
      </c>
      <c r="J183" s="2">
        <v>0.34</v>
      </c>
      <c r="K183" s="2">
        <v>0.17</v>
      </c>
      <c r="L183" s="2">
        <v>0</v>
      </c>
      <c r="M183" s="2">
        <v>0.17</v>
      </c>
      <c r="N183" s="22">
        <v>43612.451388888898</v>
      </c>
      <c r="O183" s="22">
        <v>43612.525694444397</v>
      </c>
    </row>
    <row r="184" spans="2:15" x14ac:dyDescent="0.25">
      <c r="B184" s="2" t="s">
        <v>456</v>
      </c>
      <c r="C184" s="2">
        <v>99592713</v>
      </c>
      <c r="D184" s="2">
        <v>2620252088</v>
      </c>
      <c r="E184" s="2" t="s">
        <v>295</v>
      </c>
      <c r="F184" s="2">
        <v>5</v>
      </c>
      <c r="G184" s="2" t="s">
        <v>296</v>
      </c>
      <c r="H184" s="2">
        <v>12050.03</v>
      </c>
      <c r="I184" s="2">
        <v>12061.49</v>
      </c>
      <c r="J184" s="2">
        <v>11.46</v>
      </c>
      <c r="K184" s="2">
        <v>5.73</v>
      </c>
      <c r="L184" s="2">
        <v>0</v>
      </c>
      <c r="M184" s="2">
        <v>5.73</v>
      </c>
      <c r="N184" s="22">
        <v>43612.512499999997</v>
      </c>
      <c r="O184" s="22">
        <v>43612.525694444397</v>
      </c>
    </row>
    <row r="185" spans="2:15" x14ac:dyDescent="0.25">
      <c r="B185" s="2" t="s">
        <v>457</v>
      </c>
      <c r="C185" s="2">
        <v>99592015</v>
      </c>
      <c r="D185" s="2">
        <v>2620252088</v>
      </c>
      <c r="E185" s="2" t="s">
        <v>295</v>
      </c>
      <c r="F185" s="2">
        <v>5</v>
      </c>
      <c r="G185" s="2" t="s">
        <v>296</v>
      </c>
      <c r="H185" s="2">
        <v>12049.95</v>
      </c>
      <c r="I185" s="2">
        <v>12050.3</v>
      </c>
      <c r="J185" s="2">
        <v>0.35</v>
      </c>
      <c r="K185" s="2">
        <v>0.18</v>
      </c>
      <c r="L185" s="2">
        <v>0</v>
      </c>
      <c r="M185" s="2">
        <v>0.18</v>
      </c>
      <c r="N185" s="22">
        <v>43612.473611111098</v>
      </c>
      <c r="O185" s="22">
        <v>43612.479166666701</v>
      </c>
    </row>
    <row r="186" spans="2:15" x14ac:dyDescent="0.25">
      <c r="B186" s="2" t="s">
        <v>456</v>
      </c>
      <c r="C186" s="2">
        <v>99590873</v>
      </c>
      <c r="D186" s="2">
        <v>2620252088</v>
      </c>
      <c r="E186" s="2" t="s">
        <v>295</v>
      </c>
      <c r="F186" s="2">
        <v>5</v>
      </c>
      <c r="G186" s="2" t="s">
        <v>296</v>
      </c>
      <c r="H186" s="2">
        <v>12056.3</v>
      </c>
      <c r="I186" s="2">
        <v>12060.05</v>
      </c>
      <c r="J186" s="2">
        <v>3.75</v>
      </c>
      <c r="K186" s="2">
        <v>1.88</v>
      </c>
      <c r="L186" s="2">
        <v>0</v>
      </c>
      <c r="M186" s="2">
        <v>1.88</v>
      </c>
      <c r="N186" s="22">
        <v>43612.431250000001</v>
      </c>
      <c r="O186" s="22">
        <v>43612.431250000001</v>
      </c>
    </row>
    <row r="187" spans="2:15" x14ac:dyDescent="0.25">
      <c r="B187" s="2" t="s">
        <v>458</v>
      </c>
      <c r="C187" s="2">
        <v>99590859</v>
      </c>
      <c r="D187" s="2">
        <v>2620252088</v>
      </c>
      <c r="E187" s="2" t="s">
        <v>295</v>
      </c>
      <c r="F187" s="2">
        <v>5</v>
      </c>
      <c r="G187" s="2" t="s">
        <v>296</v>
      </c>
      <c r="H187" s="2">
        <v>12055.99</v>
      </c>
      <c r="I187" s="2">
        <v>12054.85</v>
      </c>
      <c r="J187" s="2">
        <v>-1.1399999999999999</v>
      </c>
      <c r="K187" s="2">
        <v>-0.56999999999999995</v>
      </c>
      <c r="L187" s="2">
        <v>0</v>
      </c>
      <c r="M187" s="2">
        <v>-0.56999999999999995</v>
      </c>
      <c r="N187" s="22">
        <v>43612.430555555598</v>
      </c>
      <c r="O187" s="22">
        <v>43612.430555555598</v>
      </c>
    </row>
    <row r="188" spans="2:15" x14ac:dyDescent="0.25">
      <c r="B188" s="2" t="s">
        <v>459</v>
      </c>
      <c r="C188" s="2">
        <v>99590758</v>
      </c>
      <c r="D188" s="2">
        <v>2620252088</v>
      </c>
      <c r="E188" s="2" t="s">
        <v>295</v>
      </c>
      <c r="F188" s="2">
        <v>5</v>
      </c>
      <c r="G188" s="2" t="s">
        <v>297</v>
      </c>
      <c r="H188" s="2">
        <v>12049.57</v>
      </c>
      <c r="I188" s="2">
        <v>12049.03</v>
      </c>
      <c r="J188" s="2">
        <v>0.54</v>
      </c>
      <c r="K188" s="2">
        <v>0.27</v>
      </c>
      <c r="L188" s="2">
        <v>0</v>
      </c>
      <c r="M188" s="2">
        <v>0.27</v>
      </c>
      <c r="N188" s="22">
        <v>43612.427777777797</v>
      </c>
      <c r="O188" s="22">
        <v>43612.4284722222</v>
      </c>
    </row>
    <row r="189" spans="2:15" x14ac:dyDescent="0.25">
      <c r="B189" s="32" t="s">
        <v>460</v>
      </c>
      <c r="C189" s="2">
        <v>99590710</v>
      </c>
      <c r="D189" s="2">
        <v>2620252088</v>
      </c>
      <c r="E189" s="2" t="s">
        <v>295</v>
      </c>
      <c r="F189" s="2">
        <v>5</v>
      </c>
      <c r="G189" s="2" t="s">
        <v>296</v>
      </c>
      <c r="H189" s="2">
        <v>12059.23</v>
      </c>
      <c r="I189" s="2">
        <v>12054.17</v>
      </c>
      <c r="J189" s="2">
        <v>-5.0599999999999996</v>
      </c>
      <c r="K189" s="2">
        <v>-2.5299999999999998</v>
      </c>
      <c r="L189" s="2">
        <v>0</v>
      </c>
      <c r="M189" s="2">
        <v>-2.5299999999999998</v>
      </c>
      <c r="N189" s="22">
        <v>43612.425694444399</v>
      </c>
      <c r="O189" s="22">
        <v>43612.427083333299</v>
      </c>
    </row>
    <row r="190" spans="2:15" x14ac:dyDescent="0.25">
      <c r="B190" s="2" t="s">
        <v>461</v>
      </c>
      <c r="C190" s="2">
        <v>99590470</v>
      </c>
      <c r="D190" s="2">
        <v>2620252088</v>
      </c>
      <c r="E190" s="2" t="s">
        <v>295</v>
      </c>
      <c r="F190" s="2">
        <v>5</v>
      </c>
      <c r="G190" s="2" t="s">
        <v>297</v>
      </c>
      <c r="H190" s="2">
        <v>12059.49</v>
      </c>
      <c r="I190" s="2">
        <v>12060.15</v>
      </c>
      <c r="J190" s="2">
        <v>-0.66</v>
      </c>
      <c r="K190" s="2">
        <v>-0.33</v>
      </c>
      <c r="L190" s="2">
        <v>0</v>
      </c>
      <c r="M190" s="2">
        <v>-0.33</v>
      </c>
      <c r="N190" s="22">
        <v>43612.418055555601</v>
      </c>
      <c r="O190" s="22">
        <v>43612.422916666699</v>
      </c>
    </row>
    <row r="191" spans="2:15" x14ac:dyDescent="0.25">
      <c r="B191" s="2" t="s">
        <v>462</v>
      </c>
      <c r="C191" s="2">
        <v>99590115</v>
      </c>
      <c r="D191" s="2">
        <v>2620252088</v>
      </c>
      <c r="E191" s="2" t="s">
        <v>295</v>
      </c>
      <c r="F191" s="2">
        <v>5</v>
      </c>
      <c r="G191" s="2" t="s">
        <v>296</v>
      </c>
      <c r="H191" s="2">
        <v>12076.91</v>
      </c>
      <c r="I191" s="2">
        <v>12078.45</v>
      </c>
      <c r="J191" s="2">
        <v>1.54</v>
      </c>
      <c r="K191" s="2">
        <v>0.77</v>
      </c>
      <c r="L191" s="2">
        <v>0</v>
      </c>
      <c r="M191" s="2">
        <v>0.77</v>
      </c>
      <c r="N191" s="22">
        <v>43612.411111111098</v>
      </c>
      <c r="O191" s="22">
        <v>43612.415972222203</v>
      </c>
    </row>
    <row r="192" spans="2:15" x14ac:dyDescent="0.25">
      <c r="B192" s="2" t="s">
        <v>463</v>
      </c>
      <c r="C192" s="2">
        <v>99589793</v>
      </c>
      <c r="D192" s="2">
        <v>2620252088</v>
      </c>
      <c r="E192" s="2" t="s">
        <v>295</v>
      </c>
      <c r="F192" s="2">
        <v>5</v>
      </c>
      <c r="G192" s="2" t="s">
        <v>297</v>
      </c>
      <c r="H192" s="2">
        <v>12074.93</v>
      </c>
      <c r="I192" s="2">
        <v>12079.27</v>
      </c>
      <c r="J192" s="2">
        <v>-4.34</v>
      </c>
      <c r="K192" s="2">
        <v>-2.17</v>
      </c>
      <c r="L192" s="2">
        <v>0</v>
      </c>
      <c r="M192" s="2">
        <v>-2.17</v>
      </c>
      <c r="N192" s="22">
        <v>43612.404166666704</v>
      </c>
      <c r="O192" s="22">
        <v>43612.404861111099</v>
      </c>
    </row>
    <row r="193" spans="2:15" x14ac:dyDescent="0.25">
      <c r="B193" s="2" t="s">
        <v>464</v>
      </c>
      <c r="C193" s="2">
        <v>99589645</v>
      </c>
      <c r="D193" s="2">
        <v>2620252088</v>
      </c>
      <c r="E193" s="2" t="s">
        <v>295</v>
      </c>
      <c r="F193" s="2">
        <v>5</v>
      </c>
      <c r="G193" s="2" t="s">
        <v>297</v>
      </c>
      <c r="H193" s="2">
        <v>12092.15</v>
      </c>
      <c r="I193" s="2">
        <v>12086.8</v>
      </c>
      <c r="J193" s="2">
        <v>5.35</v>
      </c>
      <c r="K193" s="2">
        <v>2.68</v>
      </c>
      <c r="L193" s="2">
        <v>0</v>
      </c>
      <c r="M193" s="2">
        <v>2.68</v>
      </c>
      <c r="N193" s="22">
        <v>43612.400694444397</v>
      </c>
      <c r="O193" s="22">
        <v>43612.401388888902</v>
      </c>
    </row>
    <row r="194" spans="2:15" x14ac:dyDescent="0.25">
      <c r="B194" s="2" t="s">
        <v>463</v>
      </c>
      <c r="C194" s="2">
        <v>99589565</v>
      </c>
      <c r="D194" s="2">
        <v>2620252088</v>
      </c>
      <c r="E194" s="2" t="s">
        <v>295</v>
      </c>
      <c r="F194" s="2">
        <v>5</v>
      </c>
      <c r="G194" s="2" t="s">
        <v>297</v>
      </c>
      <c r="H194" s="2">
        <v>12090.93</v>
      </c>
      <c r="I194" s="2">
        <v>12095.47</v>
      </c>
      <c r="J194" s="2">
        <v>-4.54</v>
      </c>
      <c r="K194" s="2">
        <v>-2.27</v>
      </c>
      <c r="L194" s="2">
        <v>0</v>
      </c>
      <c r="M194" s="2">
        <v>-2.27</v>
      </c>
      <c r="N194" s="22">
        <v>43612.397916666698</v>
      </c>
      <c r="O194" s="22">
        <v>43612.399305555598</v>
      </c>
    </row>
    <row r="195" spans="2:15" x14ac:dyDescent="0.25">
      <c r="B195" s="2" t="s">
        <v>463</v>
      </c>
      <c r="C195" s="2">
        <v>99589441</v>
      </c>
      <c r="D195" s="2">
        <v>2620252088</v>
      </c>
      <c r="E195" s="2" t="s">
        <v>295</v>
      </c>
      <c r="F195" s="2">
        <v>5</v>
      </c>
      <c r="G195" s="2" t="s">
        <v>297</v>
      </c>
      <c r="H195" s="2">
        <v>12092.9</v>
      </c>
      <c r="I195" s="2">
        <v>12104.39</v>
      </c>
      <c r="J195" s="2">
        <v>-11.49</v>
      </c>
      <c r="K195" s="2">
        <v>-5.75</v>
      </c>
      <c r="L195" s="2">
        <v>0</v>
      </c>
      <c r="M195" s="2">
        <v>-5.75</v>
      </c>
      <c r="N195" s="22">
        <v>43612.393750000003</v>
      </c>
      <c r="O195" s="22">
        <v>43612.396527777797</v>
      </c>
    </row>
    <row r="196" spans="2:15" x14ac:dyDescent="0.25">
      <c r="B196" s="2" t="s">
        <v>465</v>
      </c>
      <c r="C196" s="2">
        <v>99589288</v>
      </c>
      <c r="D196" s="2">
        <v>2620252088</v>
      </c>
      <c r="E196" s="2" t="s">
        <v>295</v>
      </c>
      <c r="F196" s="2">
        <v>5</v>
      </c>
      <c r="G196" s="2" t="s">
        <v>297</v>
      </c>
      <c r="H196" s="2">
        <v>12099.05</v>
      </c>
      <c r="I196" s="2">
        <v>12096.8</v>
      </c>
      <c r="J196" s="2">
        <v>2.25</v>
      </c>
      <c r="K196" s="2">
        <v>1.1299999999999999</v>
      </c>
      <c r="L196" s="2">
        <v>0</v>
      </c>
      <c r="M196" s="2">
        <v>1.1299999999999999</v>
      </c>
      <c r="N196" s="22">
        <v>43612.389583333301</v>
      </c>
      <c r="O196" s="22">
        <v>43612.390972222202</v>
      </c>
    </row>
    <row r="197" spans="2:15" x14ac:dyDescent="0.25">
      <c r="B197" s="2" t="s">
        <v>466</v>
      </c>
      <c r="C197" s="2">
        <v>99589046</v>
      </c>
      <c r="D197" s="2">
        <v>2620252088</v>
      </c>
      <c r="E197" s="2" t="s">
        <v>295</v>
      </c>
      <c r="F197" s="2">
        <v>5</v>
      </c>
      <c r="G197" s="2" t="s">
        <v>296</v>
      </c>
      <c r="H197" s="2">
        <v>12093.43</v>
      </c>
      <c r="I197" s="2">
        <v>12103.57</v>
      </c>
      <c r="J197" s="2">
        <v>10.14</v>
      </c>
      <c r="K197" s="2">
        <v>5.07</v>
      </c>
      <c r="L197" s="2">
        <v>0</v>
      </c>
      <c r="M197" s="2">
        <v>5.07</v>
      </c>
      <c r="N197" s="22">
        <v>43612.386111111096</v>
      </c>
      <c r="O197" s="22">
        <v>43612.386805555601</v>
      </c>
    </row>
    <row r="198" spans="2:15" x14ac:dyDescent="0.25">
      <c r="B198" s="2" t="s">
        <v>466</v>
      </c>
      <c r="C198" s="2">
        <v>99588849</v>
      </c>
      <c r="D198" s="2">
        <v>2620252088</v>
      </c>
      <c r="E198" s="2" t="s">
        <v>295</v>
      </c>
      <c r="F198" s="2">
        <v>5</v>
      </c>
      <c r="G198" s="2" t="s">
        <v>296</v>
      </c>
      <c r="H198" s="2">
        <v>12079.39</v>
      </c>
      <c r="I198" s="2">
        <v>12082.35</v>
      </c>
      <c r="J198" s="2">
        <v>2.96</v>
      </c>
      <c r="K198" s="2">
        <v>1.48</v>
      </c>
      <c r="L198" s="2">
        <v>0</v>
      </c>
      <c r="M198" s="2">
        <v>1.48</v>
      </c>
      <c r="N198" s="22">
        <v>43612.380555555603</v>
      </c>
      <c r="O198" s="22">
        <v>43612.381944444503</v>
      </c>
    </row>
    <row r="199" spans="2:15" x14ac:dyDescent="0.25">
      <c r="B199" s="2" t="s">
        <v>467</v>
      </c>
      <c r="C199" s="2">
        <v>99588812</v>
      </c>
      <c r="D199" s="2">
        <v>2620252088</v>
      </c>
      <c r="E199" s="2" t="s">
        <v>295</v>
      </c>
      <c r="F199" s="2">
        <v>5</v>
      </c>
      <c r="G199" s="2" t="s">
        <v>297</v>
      </c>
      <c r="H199" s="2">
        <v>12067.73</v>
      </c>
      <c r="I199" s="2">
        <v>12077</v>
      </c>
      <c r="J199" s="2">
        <v>-9.27</v>
      </c>
      <c r="K199" s="2">
        <v>-4.6399999999999997</v>
      </c>
      <c r="L199" s="2">
        <v>0</v>
      </c>
      <c r="M199" s="2">
        <v>-4.6399999999999997</v>
      </c>
      <c r="N199" s="22">
        <v>43612.379166666702</v>
      </c>
      <c r="O199" s="22">
        <v>43612.379861111098</v>
      </c>
    </row>
    <row r="200" spans="2:15" x14ac:dyDescent="0.25">
      <c r="B200" s="2" t="s">
        <v>468</v>
      </c>
      <c r="C200" s="2">
        <v>99588720</v>
      </c>
      <c r="D200" s="2">
        <v>2620252088</v>
      </c>
      <c r="E200" s="2" t="s">
        <v>295</v>
      </c>
      <c r="F200" s="2">
        <v>5</v>
      </c>
      <c r="G200" s="2" t="s">
        <v>296</v>
      </c>
      <c r="H200" s="2">
        <v>12076.03</v>
      </c>
      <c r="I200" s="2">
        <v>12068.37</v>
      </c>
      <c r="J200" s="2">
        <v>-7.66</v>
      </c>
      <c r="K200" s="2">
        <v>-3.83</v>
      </c>
      <c r="L200" s="2">
        <v>0</v>
      </c>
      <c r="M200" s="2">
        <v>-3.83</v>
      </c>
      <c r="N200" s="22">
        <v>43612.377083333296</v>
      </c>
      <c r="O200" s="22">
        <v>43612.378472222197</v>
      </c>
    </row>
    <row r="201" spans="2:15" x14ac:dyDescent="0.25">
      <c r="B201" s="2" t="s">
        <v>459</v>
      </c>
      <c r="C201" s="2">
        <v>99588691</v>
      </c>
      <c r="D201" s="2">
        <v>2620252088</v>
      </c>
      <c r="E201" s="2" t="s">
        <v>295</v>
      </c>
      <c r="F201" s="2">
        <v>5</v>
      </c>
      <c r="G201" s="2" t="s">
        <v>297</v>
      </c>
      <c r="H201" s="2">
        <v>12065.65</v>
      </c>
      <c r="I201" s="2">
        <v>12070.9</v>
      </c>
      <c r="J201" s="2">
        <v>-5.25</v>
      </c>
      <c r="K201" s="2">
        <v>-2.63</v>
      </c>
      <c r="L201" s="2">
        <v>0</v>
      </c>
      <c r="M201" s="2">
        <v>-2.63</v>
      </c>
      <c r="N201" s="22">
        <v>43612.376388888901</v>
      </c>
      <c r="O201" s="22">
        <v>43612.377083333296</v>
      </c>
    </row>
    <row r="202" spans="2:15" s="23" customFormat="1" x14ac:dyDescent="0.25">
      <c r="B202" s="23" t="s">
        <v>469</v>
      </c>
      <c r="C202" s="23">
        <v>99572244</v>
      </c>
      <c r="D202" s="23">
        <v>2620252088</v>
      </c>
      <c r="E202" s="23" t="s">
        <v>295</v>
      </c>
      <c r="F202" s="23">
        <v>5</v>
      </c>
      <c r="G202" s="23" t="s">
        <v>297</v>
      </c>
      <c r="H202" s="23">
        <v>12043.49</v>
      </c>
      <c r="I202" s="23">
        <v>12069.95</v>
      </c>
      <c r="J202" s="23">
        <v>-26.46</v>
      </c>
      <c r="K202" s="23">
        <v>-13.23</v>
      </c>
      <c r="L202" s="23">
        <v>0</v>
      </c>
      <c r="M202" s="23">
        <v>-13.23</v>
      </c>
      <c r="N202" s="29">
        <v>43609.472916666702</v>
      </c>
      <c r="O202" s="29">
        <v>43609.5625</v>
      </c>
    </row>
    <row r="203" spans="2:15" x14ac:dyDescent="0.25">
      <c r="B203" s="2" t="s">
        <v>470</v>
      </c>
      <c r="C203" s="2">
        <v>99572331</v>
      </c>
      <c r="D203" s="2">
        <v>2620252088</v>
      </c>
      <c r="E203" s="2" t="s">
        <v>295</v>
      </c>
      <c r="F203" s="2">
        <v>5</v>
      </c>
      <c r="G203" s="2" t="s">
        <v>296</v>
      </c>
      <c r="H203" s="2">
        <v>12044.03</v>
      </c>
      <c r="I203" s="2">
        <v>12042.73</v>
      </c>
      <c r="J203" s="2">
        <v>-1.3</v>
      </c>
      <c r="K203" s="2">
        <v>-0.65</v>
      </c>
      <c r="L203" s="2">
        <v>0</v>
      </c>
      <c r="M203" s="2">
        <v>-0.65</v>
      </c>
      <c r="N203" s="22">
        <v>43609.476388888899</v>
      </c>
      <c r="O203" s="22">
        <v>43609.477083333302</v>
      </c>
    </row>
    <row r="204" spans="2:15" x14ac:dyDescent="0.25">
      <c r="B204" s="2" t="s">
        <v>471</v>
      </c>
      <c r="C204" s="2">
        <v>99572085</v>
      </c>
      <c r="D204" s="2">
        <v>2620252088</v>
      </c>
      <c r="E204" s="2" t="s">
        <v>295</v>
      </c>
      <c r="F204" s="2">
        <v>5</v>
      </c>
      <c r="G204" s="2" t="s">
        <v>297</v>
      </c>
      <c r="H204" s="2">
        <v>12045.33</v>
      </c>
      <c r="I204" s="2">
        <v>12045.35</v>
      </c>
      <c r="J204" s="2">
        <v>-0.02</v>
      </c>
      <c r="K204" s="2">
        <v>-0.01</v>
      </c>
      <c r="L204" s="2">
        <v>0</v>
      </c>
      <c r="M204" s="2">
        <v>-0.01</v>
      </c>
      <c r="N204" s="22">
        <v>43609.466666666704</v>
      </c>
      <c r="O204" s="22">
        <v>43609.472222222197</v>
      </c>
    </row>
    <row r="205" spans="2:15" x14ac:dyDescent="0.25">
      <c r="B205" s="2" t="s">
        <v>472</v>
      </c>
      <c r="C205" s="2">
        <v>99571925</v>
      </c>
      <c r="D205" s="2">
        <v>2620252088</v>
      </c>
      <c r="E205" s="2" t="s">
        <v>295</v>
      </c>
      <c r="F205" s="2">
        <v>5</v>
      </c>
      <c r="G205" s="2" t="s">
        <v>296</v>
      </c>
      <c r="H205" s="2">
        <v>12058.59</v>
      </c>
      <c r="I205" s="2">
        <v>12047.85</v>
      </c>
      <c r="J205" s="2">
        <v>-10.74</v>
      </c>
      <c r="K205" s="2">
        <v>-5.37</v>
      </c>
      <c r="L205" s="2">
        <v>0</v>
      </c>
      <c r="M205" s="2">
        <v>-5.37</v>
      </c>
      <c r="N205" s="22">
        <v>43609.463888888902</v>
      </c>
      <c r="O205" s="22">
        <v>43609.466666666704</v>
      </c>
    </row>
    <row r="206" spans="2:15" x14ac:dyDescent="0.25">
      <c r="B206" s="2" t="s">
        <v>473</v>
      </c>
      <c r="C206" s="2">
        <v>99571623</v>
      </c>
      <c r="D206" s="2">
        <v>2620252088</v>
      </c>
      <c r="E206" s="2" t="s">
        <v>295</v>
      </c>
      <c r="F206" s="2">
        <v>5</v>
      </c>
      <c r="G206" s="2" t="s">
        <v>297</v>
      </c>
      <c r="H206" s="2">
        <v>12053.77</v>
      </c>
      <c r="I206" s="2">
        <v>12052.59</v>
      </c>
      <c r="J206" s="2">
        <v>1.18</v>
      </c>
      <c r="K206" s="2">
        <v>0.59</v>
      </c>
      <c r="L206" s="2">
        <v>0</v>
      </c>
      <c r="M206" s="2">
        <v>0.59</v>
      </c>
      <c r="N206" s="22">
        <v>43609.4555555556</v>
      </c>
      <c r="O206" s="22">
        <v>43609.456944444399</v>
      </c>
    </row>
    <row r="207" spans="2:15" x14ac:dyDescent="0.25">
      <c r="B207" s="2" t="s">
        <v>466</v>
      </c>
      <c r="C207" s="2">
        <v>99571545</v>
      </c>
      <c r="D207" s="2">
        <v>2620252088</v>
      </c>
      <c r="E207" s="2" t="s">
        <v>295</v>
      </c>
      <c r="F207" s="2">
        <v>5</v>
      </c>
      <c r="G207" s="2" t="s">
        <v>297</v>
      </c>
      <c r="H207" s="2">
        <v>12054.4</v>
      </c>
      <c r="I207" s="2">
        <v>12056.35</v>
      </c>
      <c r="J207" s="2">
        <v>-1.95</v>
      </c>
      <c r="K207" s="2">
        <v>-0.98</v>
      </c>
      <c r="L207" s="2">
        <v>0</v>
      </c>
      <c r="M207" s="2">
        <v>-0.98</v>
      </c>
      <c r="N207" s="22">
        <v>43609.453472222202</v>
      </c>
      <c r="O207" s="22">
        <v>43609.454861111102</v>
      </c>
    </row>
    <row r="208" spans="2:15" x14ac:dyDescent="0.25">
      <c r="B208" s="2" t="s">
        <v>466</v>
      </c>
      <c r="C208" s="2">
        <v>99570750</v>
      </c>
      <c r="D208" s="2">
        <v>2620252088</v>
      </c>
      <c r="E208" s="2" t="s">
        <v>295</v>
      </c>
      <c r="F208" s="2">
        <v>5</v>
      </c>
      <c r="G208" s="2" t="s">
        <v>297</v>
      </c>
      <c r="H208" s="2">
        <v>12049.9</v>
      </c>
      <c r="I208" s="2">
        <v>12047.07</v>
      </c>
      <c r="J208" s="2">
        <v>2.83</v>
      </c>
      <c r="K208" s="2">
        <v>1.42</v>
      </c>
      <c r="L208" s="2">
        <v>0</v>
      </c>
      <c r="M208" s="2">
        <v>1.42</v>
      </c>
      <c r="N208" s="22">
        <v>43609.425000000003</v>
      </c>
      <c r="O208" s="22">
        <v>43609.425694444399</v>
      </c>
    </row>
    <row r="209" spans="2:15" x14ac:dyDescent="0.25">
      <c r="B209" s="2" t="s">
        <v>466</v>
      </c>
      <c r="C209" s="2">
        <v>99570287</v>
      </c>
      <c r="D209" s="2">
        <v>2620252088</v>
      </c>
      <c r="E209" s="2" t="s">
        <v>295</v>
      </c>
      <c r="F209" s="2">
        <v>5</v>
      </c>
      <c r="G209" s="2" t="s">
        <v>296</v>
      </c>
      <c r="H209" s="2">
        <v>12035.51</v>
      </c>
      <c r="I209" s="2">
        <v>12038.35</v>
      </c>
      <c r="J209" s="2">
        <v>2.84</v>
      </c>
      <c r="K209" s="2">
        <v>1.42</v>
      </c>
      <c r="L209" s="2">
        <v>0</v>
      </c>
      <c r="M209" s="2">
        <v>1.42</v>
      </c>
      <c r="N209" s="22">
        <v>43609.4152777778</v>
      </c>
      <c r="O209" s="22">
        <v>43609.4152777778</v>
      </c>
    </row>
    <row r="210" spans="2:15" x14ac:dyDescent="0.25">
      <c r="B210" s="2" t="s">
        <v>474</v>
      </c>
      <c r="C210" s="2">
        <v>99570179</v>
      </c>
      <c r="D210" s="2">
        <v>2620252088</v>
      </c>
      <c r="E210" s="2" t="s">
        <v>295</v>
      </c>
      <c r="F210" s="2">
        <v>5</v>
      </c>
      <c r="G210" s="2" t="s">
        <v>296</v>
      </c>
      <c r="H210" s="2">
        <v>12033.15</v>
      </c>
      <c r="I210" s="2">
        <v>12031.05</v>
      </c>
      <c r="J210" s="2">
        <v>-2.1</v>
      </c>
      <c r="K210" s="2">
        <v>-1.05</v>
      </c>
      <c r="L210" s="2">
        <v>0</v>
      </c>
      <c r="M210" s="2">
        <v>-1.05</v>
      </c>
      <c r="N210" s="22">
        <v>43609.409722222197</v>
      </c>
      <c r="O210" s="22">
        <v>43609.410416666702</v>
      </c>
    </row>
    <row r="211" spans="2:15" x14ac:dyDescent="0.25">
      <c r="B211" s="2" t="s">
        <v>472</v>
      </c>
      <c r="C211" s="2">
        <v>99570029</v>
      </c>
      <c r="D211" s="2">
        <v>2620252088</v>
      </c>
      <c r="E211" s="2" t="s">
        <v>295</v>
      </c>
      <c r="F211" s="2">
        <v>5</v>
      </c>
      <c r="G211" s="2" t="s">
        <v>297</v>
      </c>
      <c r="H211" s="2">
        <v>12033.29</v>
      </c>
      <c r="I211" s="2">
        <v>12031.95</v>
      </c>
      <c r="J211" s="2">
        <v>1.34</v>
      </c>
      <c r="K211" s="2">
        <v>0.67</v>
      </c>
      <c r="L211" s="2">
        <v>0</v>
      </c>
      <c r="M211" s="2">
        <v>0.67</v>
      </c>
      <c r="N211" s="22">
        <v>43609.404861111099</v>
      </c>
      <c r="O211" s="22">
        <v>43609.405555555597</v>
      </c>
    </row>
    <row r="212" spans="2:15" x14ac:dyDescent="0.25">
      <c r="B212" s="2" t="s">
        <v>475</v>
      </c>
      <c r="C212" s="2">
        <v>99569950</v>
      </c>
      <c r="D212" s="2">
        <v>2620252088</v>
      </c>
      <c r="E212" s="2" t="s">
        <v>295</v>
      </c>
      <c r="F212" s="2">
        <v>5</v>
      </c>
      <c r="G212" s="2" t="s">
        <v>296</v>
      </c>
      <c r="H212" s="2">
        <v>12036.15</v>
      </c>
      <c r="I212" s="2">
        <v>12037.37</v>
      </c>
      <c r="J212" s="2">
        <v>1.22</v>
      </c>
      <c r="K212" s="2">
        <v>0.61</v>
      </c>
      <c r="L212" s="2">
        <v>0</v>
      </c>
      <c r="M212" s="2">
        <v>0.61</v>
      </c>
      <c r="N212" s="22">
        <v>43609.402083333298</v>
      </c>
      <c r="O212" s="22">
        <v>43609.402083333298</v>
      </c>
    </row>
    <row r="213" spans="2:15" x14ac:dyDescent="0.25">
      <c r="B213" s="2" t="s">
        <v>476</v>
      </c>
      <c r="C213" s="2">
        <v>99569857</v>
      </c>
      <c r="D213" s="2">
        <v>2620252088</v>
      </c>
      <c r="E213" s="2" t="s">
        <v>295</v>
      </c>
      <c r="F213" s="2">
        <v>5</v>
      </c>
      <c r="G213" s="2" t="s">
        <v>296</v>
      </c>
      <c r="H213" s="2">
        <v>12035</v>
      </c>
      <c r="I213" s="2">
        <v>12029.57</v>
      </c>
      <c r="J213" s="2">
        <v>-5.43</v>
      </c>
      <c r="K213" s="2">
        <v>-2.72</v>
      </c>
      <c r="L213" s="2">
        <v>0</v>
      </c>
      <c r="M213" s="2">
        <v>-2.72</v>
      </c>
      <c r="N213" s="22">
        <v>43609.398611111101</v>
      </c>
      <c r="O213" s="22">
        <v>43609.400694444397</v>
      </c>
    </row>
    <row r="214" spans="2:15" x14ac:dyDescent="0.25">
      <c r="B214" s="2" t="s">
        <v>472</v>
      </c>
      <c r="C214" s="2">
        <v>99569348</v>
      </c>
      <c r="D214" s="2">
        <v>2620252088</v>
      </c>
      <c r="E214" s="2" t="s">
        <v>295</v>
      </c>
      <c r="F214" s="2">
        <v>5</v>
      </c>
      <c r="G214" s="2" t="s">
        <v>296</v>
      </c>
      <c r="H214" s="2">
        <v>12015.1</v>
      </c>
      <c r="I214" s="2">
        <v>12020.5</v>
      </c>
      <c r="J214" s="2">
        <v>5.4</v>
      </c>
      <c r="K214" s="2">
        <v>2.7</v>
      </c>
      <c r="L214" s="2">
        <v>0</v>
      </c>
      <c r="M214" s="2">
        <v>2.7</v>
      </c>
      <c r="N214" s="22">
        <v>43609.386805555601</v>
      </c>
      <c r="O214" s="22">
        <v>43609.387499999997</v>
      </c>
    </row>
    <row r="215" spans="2:15" x14ac:dyDescent="0.25">
      <c r="B215" s="2" t="s">
        <v>477</v>
      </c>
      <c r="C215" s="2">
        <v>99569303</v>
      </c>
      <c r="D215" s="2">
        <v>2620252088</v>
      </c>
      <c r="E215" s="2" t="s">
        <v>295</v>
      </c>
      <c r="F215" s="2">
        <v>5</v>
      </c>
      <c r="G215" s="2" t="s">
        <v>297</v>
      </c>
      <c r="H215" s="2">
        <v>12006.52</v>
      </c>
      <c r="I215" s="2">
        <v>12009.67</v>
      </c>
      <c r="J215" s="2">
        <v>-3.15</v>
      </c>
      <c r="K215" s="2">
        <v>-1.58</v>
      </c>
      <c r="L215" s="2">
        <v>0</v>
      </c>
      <c r="M215" s="2">
        <v>-1.58</v>
      </c>
      <c r="N215" s="22">
        <v>43609.386111111096</v>
      </c>
      <c r="O215" s="22">
        <v>43609.386111111096</v>
      </c>
    </row>
    <row r="216" spans="2:15" x14ac:dyDescent="0.25">
      <c r="B216" s="2" t="s">
        <v>477</v>
      </c>
      <c r="C216" s="2">
        <v>99569290</v>
      </c>
      <c r="D216" s="2">
        <v>2620252088</v>
      </c>
      <c r="E216" s="2" t="s">
        <v>295</v>
      </c>
      <c r="F216" s="2">
        <v>5</v>
      </c>
      <c r="G216" s="2" t="s">
        <v>297</v>
      </c>
      <c r="H216" s="2">
        <v>12003.5</v>
      </c>
      <c r="I216" s="2">
        <v>12010.1</v>
      </c>
      <c r="J216" s="2">
        <v>-6.6</v>
      </c>
      <c r="K216" s="2">
        <v>-3.3</v>
      </c>
      <c r="L216" s="2">
        <v>0</v>
      </c>
      <c r="M216" s="2">
        <v>-3.3</v>
      </c>
      <c r="N216" s="22">
        <v>43609.385416666701</v>
      </c>
      <c r="O216" s="22">
        <v>43609.385416666701</v>
      </c>
    </row>
    <row r="217" spans="2:15" x14ac:dyDescent="0.25">
      <c r="B217" s="2" t="s">
        <v>466</v>
      </c>
      <c r="C217" s="2">
        <v>99569185</v>
      </c>
      <c r="D217" s="2">
        <v>2620252088</v>
      </c>
      <c r="E217" s="2" t="s">
        <v>295</v>
      </c>
      <c r="F217" s="2">
        <v>5</v>
      </c>
      <c r="G217" s="2" t="s">
        <v>297</v>
      </c>
      <c r="H217" s="2">
        <v>12011.5</v>
      </c>
      <c r="I217" s="2">
        <v>12007.63</v>
      </c>
      <c r="J217" s="2">
        <v>3.87</v>
      </c>
      <c r="K217" s="2">
        <v>1.94</v>
      </c>
      <c r="L217" s="2">
        <v>0</v>
      </c>
      <c r="M217" s="2">
        <v>1.94</v>
      </c>
      <c r="N217" s="22">
        <v>43609.3840277778</v>
      </c>
      <c r="O217" s="22">
        <v>43609.3840277778</v>
      </c>
    </row>
    <row r="218" spans="2:15" x14ac:dyDescent="0.25">
      <c r="B218" s="2" t="s">
        <v>472</v>
      </c>
      <c r="C218" s="2">
        <v>99569003</v>
      </c>
      <c r="D218" s="2">
        <v>2620252088</v>
      </c>
      <c r="E218" s="2" t="s">
        <v>295</v>
      </c>
      <c r="F218" s="2">
        <v>5</v>
      </c>
      <c r="G218" s="2" t="s">
        <v>297</v>
      </c>
      <c r="H218" s="2">
        <v>12024</v>
      </c>
      <c r="I218" s="2">
        <v>12021.5</v>
      </c>
      <c r="J218" s="2">
        <v>2.5</v>
      </c>
      <c r="K218" s="2">
        <v>1.25</v>
      </c>
      <c r="L218" s="2">
        <v>0</v>
      </c>
      <c r="M218" s="2">
        <v>1.25</v>
      </c>
      <c r="N218" s="22">
        <v>43609.381249999999</v>
      </c>
      <c r="O218" s="22">
        <v>43609.381944444402</v>
      </c>
    </row>
    <row r="219" spans="2:15" x14ac:dyDescent="0.25">
      <c r="B219" s="2" t="s">
        <v>478</v>
      </c>
      <c r="C219" s="2">
        <v>99568908</v>
      </c>
      <c r="D219" s="2">
        <v>2620252088</v>
      </c>
      <c r="E219" s="2" t="s">
        <v>295</v>
      </c>
      <c r="F219" s="2">
        <v>5</v>
      </c>
      <c r="G219" s="2" t="s">
        <v>296</v>
      </c>
      <c r="H219" s="2">
        <v>12038.75</v>
      </c>
      <c r="I219" s="2">
        <v>12025.57</v>
      </c>
      <c r="J219" s="2">
        <v>-13.18</v>
      </c>
      <c r="K219" s="2">
        <v>-6.59</v>
      </c>
      <c r="L219" s="2">
        <v>0</v>
      </c>
      <c r="M219" s="2">
        <v>-6.59</v>
      </c>
      <c r="N219" s="22">
        <v>43609.379166666702</v>
      </c>
      <c r="O219" s="22">
        <v>43609.380555555603</v>
      </c>
    </row>
    <row r="220" spans="2:15" x14ac:dyDescent="0.25">
      <c r="B220" s="2" t="s">
        <v>479</v>
      </c>
      <c r="C220" s="2">
        <v>99568787</v>
      </c>
      <c r="D220" s="2">
        <v>2620252088</v>
      </c>
      <c r="E220" s="2" t="s">
        <v>295</v>
      </c>
      <c r="F220" s="2">
        <v>5</v>
      </c>
      <c r="G220" s="2" t="s">
        <v>297</v>
      </c>
      <c r="H220" s="2">
        <v>12018.92</v>
      </c>
      <c r="I220" s="2">
        <v>12028</v>
      </c>
      <c r="J220" s="2">
        <v>-9.08</v>
      </c>
      <c r="K220" s="2">
        <v>-4.54</v>
      </c>
      <c r="L220" s="2">
        <v>0</v>
      </c>
      <c r="M220" s="2">
        <v>-4.54</v>
      </c>
      <c r="N220" s="22">
        <v>43609.376388888901</v>
      </c>
      <c r="O220" s="22">
        <v>43609.376388888901</v>
      </c>
    </row>
    <row r="221" spans="2:15" s="23" customFormat="1" x14ac:dyDescent="0.25">
      <c r="B221" s="23" t="s">
        <v>480</v>
      </c>
      <c r="C221" s="23">
        <v>99548953</v>
      </c>
      <c r="D221" s="23">
        <v>2620252088</v>
      </c>
      <c r="E221" s="23" t="s">
        <v>295</v>
      </c>
      <c r="F221" s="23">
        <v>5</v>
      </c>
      <c r="G221" s="23" t="s">
        <v>297</v>
      </c>
      <c r="H221" s="23">
        <v>11970.68</v>
      </c>
      <c r="I221" s="23">
        <v>11966.59</v>
      </c>
      <c r="J221" s="23">
        <v>4.09</v>
      </c>
      <c r="K221" s="23">
        <v>2.0499999999999998</v>
      </c>
      <c r="L221" s="23">
        <v>0</v>
      </c>
      <c r="M221" s="23">
        <v>2.0499999999999998</v>
      </c>
      <c r="N221" s="29">
        <v>43608.438888888901</v>
      </c>
      <c r="O221" s="29">
        <v>43608.438888888901</v>
      </c>
    </row>
    <row r="222" spans="2:15" x14ac:dyDescent="0.25">
      <c r="B222" s="2" t="s">
        <v>480</v>
      </c>
      <c r="C222" s="2">
        <v>99548378</v>
      </c>
      <c r="D222" s="2">
        <v>2620252088</v>
      </c>
      <c r="E222" s="2" t="s">
        <v>295</v>
      </c>
      <c r="F222" s="2">
        <v>5</v>
      </c>
      <c r="G222" s="2" t="s">
        <v>297</v>
      </c>
      <c r="H222" s="2">
        <v>12000.1</v>
      </c>
      <c r="I222" s="2">
        <v>11995.79</v>
      </c>
      <c r="J222" s="2">
        <v>4.3099999999999996</v>
      </c>
      <c r="K222" s="2">
        <v>2.16</v>
      </c>
      <c r="L222" s="2">
        <v>0</v>
      </c>
      <c r="M222" s="2">
        <v>2.16</v>
      </c>
      <c r="N222" s="22">
        <v>43608.429166666698</v>
      </c>
      <c r="O222" s="22">
        <v>43608.429166666698</v>
      </c>
    </row>
    <row r="223" spans="2:15" x14ac:dyDescent="0.25">
      <c r="B223" s="2" t="s">
        <v>480</v>
      </c>
      <c r="C223" s="2">
        <v>99548109</v>
      </c>
      <c r="D223" s="2">
        <v>2620252088</v>
      </c>
      <c r="E223" s="2" t="s">
        <v>295</v>
      </c>
      <c r="F223" s="2">
        <v>5</v>
      </c>
      <c r="G223" s="2" t="s">
        <v>297</v>
      </c>
      <c r="H223" s="2">
        <v>12031.69</v>
      </c>
      <c r="I223" s="2">
        <v>12029.67</v>
      </c>
      <c r="J223" s="2">
        <v>2.02</v>
      </c>
      <c r="K223" s="2">
        <v>1.01</v>
      </c>
      <c r="L223" s="2">
        <v>0</v>
      </c>
      <c r="M223" s="2">
        <v>1.01</v>
      </c>
      <c r="N223" s="22">
        <v>43608.422916666699</v>
      </c>
      <c r="O223" s="22">
        <v>43608.4243055556</v>
      </c>
    </row>
    <row r="224" spans="2:15" x14ac:dyDescent="0.25">
      <c r="B224" s="2" t="s">
        <v>481</v>
      </c>
      <c r="C224" s="2">
        <v>99545975</v>
      </c>
      <c r="D224" s="2">
        <v>2620252088</v>
      </c>
      <c r="E224" s="2" t="s">
        <v>295</v>
      </c>
      <c r="F224" s="2">
        <v>5</v>
      </c>
      <c r="G224" s="2" t="s">
        <v>297</v>
      </c>
      <c r="H224" s="2">
        <v>12038.5</v>
      </c>
      <c r="I224" s="2">
        <v>12004.09</v>
      </c>
      <c r="J224" s="2">
        <v>34.409999999999997</v>
      </c>
      <c r="K224" s="2">
        <v>17.21</v>
      </c>
      <c r="L224" s="2">
        <v>0</v>
      </c>
      <c r="M224" s="2">
        <v>17.21</v>
      </c>
      <c r="N224" s="22">
        <v>43608.382638888899</v>
      </c>
      <c r="O224" s="22">
        <v>43608.399305555598</v>
      </c>
    </row>
    <row r="225" spans="2:15" ht="26.65" customHeight="1" x14ac:dyDescent="0.25">
      <c r="B225" s="2" t="s">
        <v>480</v>
      </c>
      <c r="C225" s="5">
        <v>99546406</v>
      </c>
      <c r="D225" s="5">
        <v>2620252088</v>
      </c>
      <c r="E225" s="5" t="s">
        <v>295</v>
      </c>
      <c r="F225" s="20">
        <v>5</v>
      </c>
      <c r="G225" s="5" t="s">
        <v>296</v>
      </c>
      <c r="H225" s="5">
        <v>12050.15</v>
      </c>
      <c r="I225" s="5">
        <v>12050.96</v>
      </c>
      <c r="J225" s="5">
        <v>0.81</v>
      </c>
      <c r="K225" s="5">
        <v>0.41</v>
      </c>
      <c r="L225" s="5">
        <v>0</v>
      </c>
      <c r="M225" s="5">
        <v>0.41</v>
      </c>
      <c r="N225" s="20">
        <v>43608.389583333301</v>
      </c>
      <c r="O225" s="20">
        <v>43608.391666666699</v>
      </c>
    </row>
    <row r="226" spans="2:15" ht="21.6" customHeight="1" x14ac:dyDescent="0.25">
      <c r="B226" s="2" t="s">
        <v>480</v>
      </c>
      <c r="C226" s="5">
        <v>99545786</v>
      </c>
      <c r="D226" s="5">
        <v>2620252088</v>
      </c>
      <c r="E226" s="5" t="s">
        <v>295</v>
      </c>
      <c r="F226" s="20">
        <v>5</v>
      </c>
      <c r="G226" s="5" t="s">
        <v>297</v>
      </c>
      <c r="H226" s="5">
        <v>12049</v>
      </c>
      <c r="I226" s="5">
        <v>12046.64</v>
      </c>
      <c r="J226" s="2">
        <v>2.36</v>
      </c>
      <c r="K226" s="2">
        <v>1.18</v>
      </c>
      <c r="L226" s="2">
        <v>0</v>
      </c>
      <c r="M226" s="2">
        <v>1.18</v>
      </c>
      <c r="N226" s="22">
        <v>43608.379861111098</v>
      </c>
      <c r="O226" s="22">
        <v>43608.380555555603</v>
      </c>
    </row>
    <row r="227" spans="2:15" ht="19.899999999999999" customHeight="1" x14ac:dyDescent="0.25">
      <c r="B227" s="2" t="s">
        <v>482</v>
      </c>
      <c r="C227" s="5">
        <v>99531240</v>
      </c>
      <c r="D227" s="5">
        <v>2620252088</v>
      </c>
      <c r="E227" s="5" t="s">
        <v>295</v>
      </c>
      <c r="F227" s="20">
        <v>5</v>
      </c>
      <c r="G227" s="5" t="s">
        <v>296</v>
      </c>
      <c r="H227" s="5">
        <v>12152.5</v>
      </c>
      <c r="I227" s="5">
        <v>12141.57</v>
      </c>
      <c r="J227" s="5">
        <v>-10.93</v>
      </c>
      <c r="K227" s="5">
        <v>-5.47</v>
      </c>
      <c r="L227" s="5">
        <v>0</v>
      </c>
      <c r="M227" s="5">
        <v>-5.47</v>
      </c>
      <c r="N227" s="20">
        <v>43607.560416666704</v>
      </c>
      <c r="O227" s="20">
        <v>43607.563194444403</v>
      </c>
    </row>
    <row r="228" spans="2:15" ht="16.5" customHeight="1" x14ac:dyDescent="0.25">
      <c r="C228" s="5">
        <v>99529497</v>
      </c>
      <c r="D228" s="5">
        <v>2620252088</v>
      </c>
      <c r="E228" s="5" t="s">
        <v>295</v>
      </c>
      <c r="F228" s="20">
        <v>5</v>
      </c>
      <c r="G228" s="5" t="s">
        <v>296</v>
      </c>
      <c r="H228" s="5">
        <v>12202.19</v>
      </c>
      <c r="I228" s="5">
        <v>12203.22</v>
      </c>
      <c r="J228" s="5">
        <v>1.03</v>
      </c>
      <c r="K228" s="5">
        <v>0.52</v>
      </c>
      <c r="L228" s="5">
        <v>0</v>
      </c>
      <c r="M228" s="5">
        <v>0.52</v>
      </c>
      <c r="N228" s="20">
        <v>43607.513194444502</v>
      </c>
      <c r="O228" s="20">
        <v>43607.513888888898</v>
      </c>
    </row>
    <row r="229" spans="2:15" ht="24" customHeight="1" x14ac:dyDescent="0.25">
      <c r="C229" s="5">
        <v>99529428</v>
      </c>
      <c r="D229" s="5">
        <v>2620252088</v>
      </c>
      <c r="E229" s="5" t="s">
        <v>295</v>
      </c>
      <c r="F229" s="20">
        <v>5</v>
      </c>
      <c r="G229" s="5" t="s">
        <v>296</v>
      </c>
      <c r="H229" s="5">
        <v>12192.28</v>
      </c>
      <c r="I229" s="5">
        <v>12198.9</v>
      </c>
      <c r="J229" s="5">
        <v>6.62</v>
      </c>
      <c r="K229" s="5">
        <v>3.31</v>
      </c>
      <c r="L229" s="5">
        <v>0</v>
      </c>
      <c r="M229" s="5">
        <v>3.31</v>
      </c>
      <c r="N229" s="20">
        <v>43607.511805555601</v>
      </c>
      <c r="O229" s="20">
        <v>43607.511805555601</v>
      </c>
    </row>
    <row r="230" spans="2:15" ht="30.6" customHeight="1" x14ac:dyDescent="0.25">
      <c r="B230" s="5" t="s">
        <v>483</v>
      </c>
      <c r="C230" s="5">
        <v>99529316</v>
      </c>
      <c r="D230" s="5">
        <v>2620252088</v>
      </c>
      <c r="E230" s="5" t="s">
        <v>295</v>
      </c>
      <c r="F230" s="20">
        <v>5</v>
      </c>
      <c r="G230" s="5" t="s">
        <v>296</v>
      </c>
      <c r="H230" s="5">
        <v>12188.11</v>
      </c>
      <c r="I230" s="5">
        <v>12183.77</v>
      </c>
      <c r="J230" s="5">
        <v>-4.34</v>
      </c>
      <c r="K230" s="5">
        <v>-2.17</v>
      </c>
      <c r="L230" s="5">
        <v>0</v>
      </c>
      <c r="M230" s="5">
        <v>-2.17</v>
      </c>
      <c r="N230" s="20">
        <v>43607.505555555603</v>
      </c>
      <c r="O230" s="20">
        <v>43607.507638888899</v>
      </c>
    </row>
    <row r="231" spans="2:15" ht="28.15" customHeight="1" x14ac:dyDescent="0.25">
      <c r="B231" s="5" t="s">
        <v>484</v>
      </c>
      <c r="C231" s="5">
        <v>99527552</v>
      </c>
      <c r="D231" s="5">
        <v>2620252088</v>
      </c>
      <c r="E231" s="5" t="s">
        <v>295</v>
      </c>
      <c r="F231" s="20">
        <v>5</v>
      </c>
      <c r="G231" s="5" t="s">
        <v>296</v>
      </c>
      <c r="H231" s="5">
        <v>12157.65</v>
      </c>
      <c r="I231" s="5">
        <v>12184.25</v>
      </c>
      <c r="J231" s="5">
        <v>26.6</v>
      </c>
      <c r="K231" s="5">
        <v>13.3</v>
      </c>
      <c r="L231" s="5">
        <v>0</v>
      </c>
      <c r="M231" s="5">
        <v>13.3</v>
      </c>
      <c r="N231" s="20">
        <v>43607.445138888899</v>
      </c>
      <c r="O231" s="20">
        <v>43607.480555555601</v>
      </c>
    </row>
    <row r="232" spans="2:15" ht="28.9" customHeight="1" x14ac:dyDescent="0.25">
      <c r="C232" s="5">
        <v>99528251</v>
      </c>
      <c r="D232" s="5">
        <v>2620252088</v>
      </c>
      <c r="E232" s="5" t="s">
        <v>295</v>
      </c>
      <c r="F232" s="20">
        <v>5</v>
      </c>
      <c r="G232" s="5" t="s">
        <v>296</v>
      </c>
      <c r="H232" s="5">
        <v>12155.27</v>
      </c>
      <c r="I232" s="5">
        <v>12158.5</v>
      </c>
      <c r="J232" s="5">
        <v>3.23</v>
      </c>
      <c r="K232" s="5">
        <v>1.62</v>
      </c>
      <c r="L232" s="5">
        <v>0</v>
      </c>
      <c r="M232" s="5">
        <v>1.62</v>
      </c>
      <c r="N232" s="20">
        <v>43607.470138888901</v>
      </c>
      <c r="O232" s="20">
        <v>43607.473611111098</v>
      </c>
    </row>
    <row r="233" spans="2:15" x14ac:dyDescent="0.25">
      <c r="B233" s="2" t="s">
        <v>485</v>
      </c>
      <c r="C233" s="2">
        <v>99528120</v>
      </c>
      <c r="D233" s="2">
        <v>2620252088</v>
      </c>
      <c r="E233" s="2" t="s">
        <v>295</v>
      </c>
      <c r="F233" s="2">
        <v>5</v>
      </c>
      <c r="G233" s="2" t="s">
        <v>296</v>
      </c>
      <c r="H233" s="2">
        <v>12153.75</v>
      </c>
      <c r="I233" s="2">
        <v>12149.45</v>
      </c>
      <c r="J233" s="2">
        <v>-4.3</v>
      </c>
      <c r="K233" s="2">
        <v>-2.15</v>
      </c>
      <c r="L233" s="2">
        <v>0</v>
      </c>
      <c r="M233" s="2">
        <v>-2.15</v>
      </c>
      <c r="N233" s="22">
        <v>43607.465972222199</v>
      </c>
      <c r="O233" s="22">
        <v>43607.468055555597</v>
      </c>
    </row>
    <row r="234" spans="2:15" ht="30" x14ac:dyDescent="0.25">
      <c r="B234" s="5" t="s">
        <v>486</v>
      </c>
      <c r="C234" s="2">
        <v>99526727</v>
      </c>
      <c r="D234" s="2">
        <v>2620252088</v>
      </c>
      <c r="E234" s="2" t="s">
        <v>295</v>
      </c>
      <c r="F234" s="2">
        <v>5</v>
      </c>
      <c r="G234" s="2" t="s">
        <v>296</v>
      </c>
      <c r="H234" s="2">
        <v>12137.07</v>
      </c>
      <c r="I234" s="2">
        <v>12128.61</v>
      </c>
      <c r="J234" s="2">
        <v>-8.4600000000000009</v>
      </c>
      <c r="K234" s="2">
        <v>-4.2300000000000004</v>
      </c>
      <c r="L234" s="2">
        <v>0</v>
      </c>
      <c r="M234" s="2">
        <v>-4.2300000000000004</v>
      </c>
      <c r="N234" s="22">
        <v>43607.418749999997</v>
      </c>
      <c r="O234" s="22">
        <v>43607.420138888898</v>
      </c>
    </row>
    <row r="235" spans="2:15" x14ac:dyDescent="0.25">
      <c r="C235" s="5">
        <v>99526446</v>
      </c>
      <c r="D235" s="5">
        <v>2620252088</v>
      </c>
      <c r="E235" s="5" t="s">
        <v>295</v>
      </c>
      <c r="F235" s="20">
        <v>5</v>
      </c>
      <c r="G235" s="5" t="s">
        <v>296</v>
      </c>
      <c r="H235" s="5">
        <v>12138</v>
      </c>
      <c r="I235" s="5">
        <v>12139.65</v>
      </c>
      <c r="J235" s="5">
        <v>1.65</v>
      </c>
      <c r="K235" s="5">
        <v>0.83</v>
      </c>
      <c r="L235" s="5">
        <v>0</v>
      </c>
      <c r="M235" s="2">
        <v>0.83</v>
      </c>
      <c r="N235" s="22">
        <v>43607.411111111098</v>
      </c>
      <c r="O235" s="22">
        <v>43607.412499999999</v>
      </c>
    </row>
    <row r="236" spans="2:15" x14ac:dyDescent="0.25">
      <c r="B236" s="2" t="s">
        <v>487</v>
      </c>
      <c r="C236" s="5">
        <v>99525886</v>
      </c>
      <c r="D236" s="5">
        <v>2620252088</v>
      </c>
      <c r="E236" s="5" t="s">
        <v>295</v>
      </c>
      <c r="F236" s="20">
        <v>5</v>
      </c>
      <c r="G236" s="5" t="s">
        <v>296</v>
      </c>
      <c r="H236" s="5">
        <v>12152.64</v>
      </c>
      <c r="I236" s="5">
        <v>12144.41</v>
      </c>
      <c r="J236" s="5">
        <v>-8.23</v>
      </c>
      <c r="K236" s="5">
        <v>-4.12</v>
      </c>
      <c r="L236" s="5">
        <v>0</v>
      </c>
      <c r="M236" s="2">
        <v>-4.12</v>
      </c>
      <c r="N236" s="22">
        <v>43607.394444444399</v>
      </c>
      <c r="O236" s="22">
        <v>43607.396527777797</v>
      </c>
    </row>
    <row r="237" spans="2:15" x14ac:dyDescent="0.25">
      <c r="C237" s="5">
        <v>99525700</v>
      </c>
      <c r="D237" s="5">
        <v>2620252088</v>
      </c>
      <c r="E237" s="5" t="s">
        <v>295</v>
      </c>
      <c r="F237" s="20">
        <v>5</v>
      </c>
      <c r="G237" s="5" t="s">
        <v>296</v>
      </c>
      <c r="H237" s="5">
        <v>12136.08</v>
      </c>
      <c r="I237" s="5">
        <v>12137.79</v>
      </c>
      <c r="J237" s="5">
        <v>1.71</v>
      </c>
      <c r="K237" s="5">
        <v>0.86</v>
      </c>
      <c r="L237" s="5">
        <v>0</v>
      </c>
      <c r="M237" s="2">
        <v>0.86</v>
      </c>
      <c r="N237" s="22">
        <v>43607.389583333301</v>
      </c>
      <c r="O237" s="22">
        <v>43607.390972222202</v>
      </c>
    </row>
    <row r="238" spans="2:15" x14ac:dyDescent="0.25">
      <c r="C238" s="5">
        <v>99525502</v>
      </c>
      <c r="D238" s="5">
        <v>2620252088</v>
      </c>
      <c r="E238" s="5" t="s">
        <v>295</v>
      </c>
      <c r="F238" s="20">
        <v>1</v>
      </c>
      <c r="G238" s="5" t="s">
        <v>297</v>
      </c>
      <c r="H238" s="5">
        <v>12124.71</v>
      </c>
      <c r="I238" s="5">
        <v>12122.7</v>
      </c>
      <c r="J238" s="5">
        <v>2.0099999999999998</v>
      </c>
      <c r="K238" s="5">
        <v>0.2</v>
      </c>
      <c r="L238" s="5">
        <v>0</v>
      </c>
      <c r="M238" s="2">
        <v>0.2</v>
      </c>
      <c r="N238" s="22">
        <v>43607.384722222203</v>
      </c>
      <c r="O238" s="22">
        <v>43607.385416666701</v>
      </c>
    </row>
    <row r="239" spans="2:15" x14ac:dyDescent="0.25">
      <c r="C239" s="5">
        <v>99525444</v>
      </c>
      <c r="D239" s="5">
        <v>2620252088</v>
      </c>
      <c r="E239" s="5" t="s">
        <v>295</v>
      </c>
      <c r="F239" s="20">
        <v>1</v>
      </c>
      <c r="G239" s="5" t="s">
        <v>296</v>
      </c>
      <c r="H239" s="5">
        <v>12128.85</v>
      </c>
      <c r="I239" s="5">
        <v>12128.75</v>
      </c>
      <c r="J239" s="5">
        <v>-0.1</v>
      </c>
      <c r="K239" s="5">
        <v>-0.01</v>
      </c>
      <c r="L239" s="5">
        <v>0</v>
      </c>
      <c r="M239" s="2">
        <v>-0.01</v>
      </c>
      <c r="N239" s="22">
        <v>43607.383333333302</v>
      </c>
      <c r="O239" s="22">
        <v>43607.3840277778</v>
      </c>
    </row>
    <row r="240" spans="2:15" ht="30" x14ac:dyDescent="0.25">
      <c r="B240" s="5" t="s">
        <v>488</v>
      </c>
      <c r="C240" s="5">
        <v>99525357</v>
      </c>
      <c r="D240" s="5">
        <v>2620252088</v>
      </c>
      <c r="E240" s="5" t="s">
        <v>295</v>
      </c>
      <c r="F240" s="20">
        <v>5</v>
      </c>
      <c r="G240" s="5" t="s">
        <v>296</v>
      </c>
      <c r="H240" s="5">
        <v>12123.11</v>
      </c>
      <c r="I240" s="5">
        <v>12114.5</v>
      </c>
      <c r="J240" s="5">
        <v>-8.61</v>
      </c>
      <c r="K240" s="5">
        <v>-4.3099999999999996</v>
      </c>
      <c r="L240" s="5">
        <v>0</v>
      </c>
      <c r="M240" s="2">
        <v>-4.3099999999999996</v>
      </c>
      <c r="N240" s="22">
        <v>43607.381249999999</v>
      </c>
      <c r="O240" s="22">
        <v>43607.381944444402</v>
      </c>
    </row>
    <row r="241" spans="2:15" x14ac:dyDescent="0.25">
      <c r="C241" s="5">
        <v>99525166</v>
      </c>
      <c r="D241" s="5">
        <v>2620252088</v>
      </c>
      <c r="E241" s="5" t="s">
        <v>295</v>
      </c>
      <c r="F241" s="20">
        <v>5</v>
      </c>
      <c r="G241" s="5" t="s">
        <v>297</v>
      </c>
      <c r="H241" s="5">
        <v>12123.97</v>
      </c>
      <c r="I241" s="5">
        <v>12121.15</v>
      </c>
      <c r="J241" s="5">
        <v>2.82</v>
      </c>
      <c r="K241" s="5">
        <v>1.41</v>
      </c>
      <c r="L241" s="5">
        <v>0</v>
      </c>
      <c r="M241" s="5">
        <v>1.41</v>
      </c>
      <c r="N241" s="20">
        <v>43607.378472222197</v>
      </c>
      <c r="O241" s="20">
        <v>43607.379166666702</v>
      </c>
    </row>
    <row r="242" spans="2:15" x14ac:dyDescent="0.25">
      <c r="B242" s="2" t="s">
        <v>489</v>
      </c>
      <c r="C242" s="2">
        <v>99509498</v>
      </c>
      <c r="D242" s="2">
        <v>2620252088</v>
      </c>
      <c r="E242" s="2" t="s">
        <v>4</v>
      </c>
      <c r="F242" s="2">
        <v>5</v>
      </c>
      <c r="G242" s="2" t="s">
        <v>296</v>
      </c>
      <c r="H242" s="2">
        <v>1.0102100000000001</v>
      </c>
      <c r="I242" s="2">
        <v>1.00915</v>
      </c>
      <c r="J242" s="2">
        <v>-10.6</v>
      </c>
      <c r="K242" s="2">
        <v>-4.7</v>
      </c>
      <c r="L242" s="2">
        <v>0</v>
      </c>
      <c r="M242" s="2">
        <v>-4.7</v>
      </c>
      <c r="N242" s="22">
        <v>43606.429166666698</v>
      </c>
      <c r="O242" s="22">
        <v>43606.706250000003</v>
      </c>
    </row>
    <row r="243" spans="2:15" x14ac:dyDescent="0.25">
      <c r="B243" s="2" t="s">
        <v>489</v>
      </c>
      <c r="C243" s="2">
        <v>99484510</v>
      </c>
      <c r="D243" s="2">
        <v>2620252088</v>
      </c>
      <c r="E243" s="2" t="s">
        <v>6</v>
      </c>
      <c r="F243" s="2">
        <v>5</v>
      </c>
      <c r="G243" s="2" t="s">
        <v>296</v>
      </c>
      <c r="H243" s="2">
        <v>1.3429599999999999</v>
      </c>
      <c r="I243" s="2">
        <v>1.33975</v>
      </c>
      <c r="J243" s="2">
        <v>-32.1</v>
      </c>
      <c r="K243" s="2">
        <v>-10.74</v>
      </c>
      <c r="L243" s="2">
        <v>0.06</v>
      </c>
      <c r="M243" s="2">
        <v>-10.68</v>
      </c>
      <c r="N243" s="22">
        <v>43605.386805555601</v>
      </c>
      <c r="O243" s="22">
        <v>43606.621527777803</v>
      </c>
    </row>
    <row r="244" spans="2:15" ht="30" x14ac:dyDescent="0.25">
      <c r="B244" s="5" t="s">
        <v>490</v>
      </c>
      <c r="C244" s="2">
        <v>99511960</v>
      </c>
      <c r="D244" s="2">
        <v>2620252088</v>
      </c>
      <c r="E244" s="2" t="s">
        <v>295</v>
      </c>
      <c r="F244" s="2">
        <v>5</v>
      </c>
      <c r="G244" s="2" t="s">
        <v>296</v>
      </c>
      <c r="H244" s="2">
        <v>12156.5</v>
      </c>
      <c r="I244" s="2">
        <v>12158.55</v>
      </c>
      <c r="J244" s="2">
        <v>2.0499999999999998</v>
      </c>
      <c r="K244" s="2">
        <v>1.03</v>
      </c>
      <c r="L244" s="2">
        <v>0</v>
      </c>
      <c r="M244" s="2">
        <v>1.03</v>
      </c>
      <c r="N244" s="22">
        <v>43606.5</v>
      </c>
      <c r="O244" s="22">
        <v>43606.5</v>
      </c>
    </row>
    <row r="245" spans="2:15" ht="30" x14ac:dyDescent="0.25">
      <c r="B245" s="5" t="s">
        <v>491</v>
      </c>
      <c r="C245" s="2">
        <v>99511501</v>
      </c>
      <c r="D245" s="2">
        <v>2620252088</v>
      </c>
      <c r="E245" s="2" t="s">
        <v>295</v>
      </c>
      <c r="F245" s="2">
        <v>5</v>
      </c>
      <c r="G245" s="2" t="s">
        <v>296</v>
      </c>
      <c r="H245" s="2">
        <v>12140.75</v>
      </c>
      <c r="I245" s="2">
        <v>12146.92</v>
      </c>
      <c r="J245" s="2">
        <v>6.17</v>
      </c>
      <c r="K245" s="2">
        <v>3.09</v>
      </c>
      <c r="L245" s="2">
        <v>0</v>
      </c>
      <c r="M245" s="2">
        <v>3.09</v>
      </c>
      <c r="N245" s="22">
        <v>43606.488888888904</v>
      </c>
      <c r="O245" s="22">
        <v>43606.489583333299</v>
      </c>
    </row>
    <row r="246" spans="2:15" ht="30" x14ac:dyDescent="0.25">
      <c r="B246" s="5" t="s">
        <v>492</v>
      </c>
      <c r="C246" s="2">
        <v>99510836</v>
      </c>
      <c r="D246" s="2">
        <v>2620252088</v>
      </c>
      <c r="E246" s="2" t="s">
        <v>295</v>
      </c>
      <c r="F246" s="2">
        <v>5</v>
      </c>
      <c r="G246" s="2" t="s">
        <v>296</v>
      </c>
      <c r="H246" s="2">
        <v>12099.65</v>
      </c>
      <c r="I246" s="2">
        <v>12103.81</v>
      </c>
      <c r="J246" s="2">
        <v>4.16</v>
      </c>
      <c r="K246" s="2">
        <v>2.08</v>
      </c>
      <c r="L246" s="2">
        <v>0</v>
      </c>
      <c r="M246" s="2">
        <v>2.08</v>
      </c>
      <c r="N246" s="22">
        <v>43606.46875</v>
      </c>
      <c r="O246" s="22">
        <v>43606.46875</v>
      </c>
    </row>
    <row r="247" spans="2:15" x14ac:dyDescent="0.25">
      <c r="B247" s="2" t="s">
        <v>459</v>
      </c>
      <c r="C247" s="2">
        <v>99510541</v>
      </c>
      <c r="D247" s="2">
        <v>2620252088</v>
      </c>
      <c r="E247" s="2" t="s">
        <v>295</v>
      </c>
      <c r="F247" s="2">
        <v>5</v>
      </c>
      <c r="G247" s="2" t="s">
        <v>297</v>
      </c>
      <c r="H247" s="2">
        <v>12091.65</v>
      </c>
      <c r="I247" s="2">
        <v>12090.3</v>
      </c>
      <c r="J247" s="2">
        <v>1.35</v>
      </c>
      <c r="K247" s="2">
        <v>0.68</v>
      </c>
      <c r="L247" s="2">
        <v>0</v>
      </c>
      <c r="M247" s="2">
        <v>0.68</v>
      </c>
      <c r="N247" s="22">
        <v>43606.460416666698</v>
      </c>
      <c r="O247" s="22">
        <v>43606.460416666698</v>
      </c>
    </row>
    <row r="248" spans="2:15" ht="30" x14ac:dyDescent="0.25">
      <c r="B248" s="5" t="s">
        <v>490</v>
      </c>
      <c r="C248" s="2">
        <v>99509403</v>
      </c>
      <c r="D248" s="2">
        <v>2620252088</v>
      </c>
      <c r="E248" s="2" t="s">
        <v>295</v>
      </c>
      <c r="F248" s="2">
        <v>5</v>
      </c>
      <c r="G248" s="2" t="s">
        <v>296</v>
      </c>
      <c r="H248" s="2">
        <v>12105.59</v>
      </c>
      <c r="I248" s="2">
        <v>12107.8</v>
      </c>
      <c r="J248" s="2">
        <v>2.21</v>
      </c>
      <c r="K248" s="2">
        <v>1.1100000000000001</v>
      </c>
      <c r="L248" s="2">
        <v>0</v>
      </c>
      <c r="M248" s="2">
        <v>1.1100000000000001</v>
      </c>
      <c r="N248" s="22">
        <v>43606.425694444399</v>
      </c>
      <c r="O248" s="22">
        <v>43606.426388888904</v>
      </c>
    </row>
    <row r="249" spans="2:15" ht="30" x14ac:dyDescent="0.25">
      <c r="B249" s="5" t="s">
        <v>491</v>
      </c>
      <c r="C249" s="2">
        <v>99508821</v>
      </c>
      <c r="D249" s="2">
        <v>2620252088</v>
      </c>
      <c r="E249" s="2" t="s">
        <v>295</v>
      </c>
      <c r="F249" s="2">
        <v>5</v>
      </c>
      <c r="G249" s="2" t="s">
        <v>296</v>
      </c>
      <c r="H249" s="2">
        <v>12107.83</v>
      </c>
      <c r="I249" s="2">
        <v>12114.05</v>
      </c>
      <c r="J249" s="2">
        <v>6.22</v>
      </c>
      <c r="K249" s="2">
        <v>3.11</v>
      </c>
      <c r="L249" s="2">
        <v>0</v>
      </c>
      <c r="M249" s="2">
        <v>3.11</v>
      </c>
      <c r="N249" s="22">
        <v>43606.410416666702</v>
      </c>
      <c r="O249" s="22">
        <v>43606.410416666702</v>
      </c>
    </row>
    <row r="250" spans="2:15" ht="30" x14ac:dyDescent="0.25">
      <c r="B250" s="5" t="s">
        <v>492</v>
      </c>
      <c r="C250" s="2">
        <v>99508453</v>
      </c>
      <c r="D250" s="2">
        <v>2620252088</v>
      </c>
      <c r="E250" s="2" t="s">
        <v>295</v>
      </c>
      <c r="F250" s="2">
        <v>5</v>
      </c>
      <c r="G250" s="2" t="s">
        <v>296</v>
      </c>
      <c r="H250" s="2">
        <v>12098.35</v>
      </c>
      <c r="I250" s="2">
        <v>12103.65</v>
      </c>
      <c r="J250" s="2">
        <v>5.3</v>
      </c>
      <c r="K250" s="2">
        <v>2.65</v>
      </c>
      <c r="L250" s="2">
        <v>0</v>
      </c>
      <c r="M250" s="2">
        <v>2.65</v>
      </c>
      <c r="N250" s="22">
        <v>43606.400694444397</v>
      </c>
      <c r="O250" s="22">
        <v>43606.404166666704</v>
      </c>
    </row>
    <row r="251" spans="2:15" ht="45" x14ac:dyDescent="0.25">
      <c r="B251" s="5" t="s">
        <v>493</v>
      </c>
      <c r="C251" s="2">
        <v>99507645</v>
      </c>
      <c r="D251" s="2">
        <v>2620252088</v>
      </c>
      <c r="E251" s="2" t="s">
        <v>295</v>
      </c>
      <c r="F251" s="2">
        <v>5</v>
      </c>
      <c r="G251" s="2" t="s">
        <v>297</v>
      </c>
      <c r="H251" s="2">
        <v>12083.69</v>
      </c>
      <c r="I251" s="2">
        <v>12084.24</v>
      </c>
      <c r="J251" s="2">
        <v>-0.55000000000000004</v>
      </c>
      <c r="K251" s="2">
        <v>-0.28000000000000003</v>
      </c>
      <c r="L251" s="2">
        <v>0</v>
      </c>
      <c r="M251" s="2">
        <v>-0.28000000000000003</v>
      </c>
      <c r="N251" s="22">
        <v>43606.387499999997</v>
      </c>
      <c r="O251" s="22">
        <v>43606.397916666698</v>
      </c>
    </row>
    <row r="252" spans="2:15" x14ac:dyDescent="0.25">
      <c r="B252" s="2" t="s">
        <v>494</v>
      </c>
      <c r="C252" s="2">
        <v>99507530</v>
      </c>
      <c r="D252" s="2">
        <v>2620252088</v>
      </c>
      <c r="E252" s="2" t="s">
        <v>295</v>
      </c>
      <c r="F252" s="2">
        <v>5</v>
      </c>
      <c r="G252" s="2" t="s">
        <v>297</v>
      </c>
      <c r="H252" s="2">
        <v>12090.57</v>
      </c>
      <c r="I252" s="2">
        <v>12093.99</v>
      </c>
      <c r="J252" s="2">
        <v>-3.42</v>
      </c>
      <c r="K252" s="2">
        <v>-1.71</v>
      </c>
      <c r="L252" s="2">
        <v>0</v>
      </c>
      <c r="M252" s="2">
        <v>-1.71</v>
      </c>
      <c r="N252" s="22">
        <v>43606.385416666701</v>
      </c>
      <c r="O252" s="22">
        <v>43606.386805555601</v>
      </c>
    </row>
    <row r="253" spans="2:15" x14ac:dyDescent="0.25">
      <c r="B253" s="2" t="s">
        <v>480</v>
      </c>
      <c r="C253" s="2">
        <v>99498186</v>
      </c>
      <c r="D253" s="2">
        <v>2620252088</v>
      </c>
      <c r="E253" s="2" t="s">
        <v>295</v>
      </c>
      <c r="F253" s="2">
        <v>5</v>
      </c>
      <c r="G253" s="2" t="s">
        <v>297</v>
      </c>
      <c r="H253" s="2">
        <v>12070.01</v>
      </c>
      <c r="I253" s="2">
        <v>12048.63</v>
      </c>
      <c r="J253" s="2">
        <v>21.38</v>
      </c>
      <c r="K253" s="2">
        <v>10.69</v>
      </c>
      <c r="L253" s="2">
        <v>0</v>
      </c>
      <c r="M253" s="2">
        <v>10.69</v>
      </c>
      <c r="N253" s="22">
        <v>43605.692361111098</v>
      </c>
      <c r="O253" s="22">
        <v>43605.701388888898</v>
      </c>
    </row>
    <row r="254" spans="2:15" x14ac:dyDescent="0.25">
      <c r="B254" s="2" t="s">
        <v>495</v>
      </c>
      <c r="C254" s="2">
        <v>99493144</v>
      </c>
      <c r="D254" s="2">
        <v>2620252088</v>
      </c>
      <c r="E254" s="2" t="s">
        <v>496</v>
      </c>
      <c r="F254" s="2">
        <v>5</v>
      </c>
      <c r="G254" s="2" t="s">
        <v>296</v>
      </c>
      <c r="H254" s="2">
        <v>7413.4</v>
      </c>
      <c r="I254" s="2">
        <v>7385.95</v>
      </c>
      <c r="J254" s="2">
        <v>-27.45</v>
      </c>
      <c r="K254" s="2">
        <v>-12.3</v>
      </c>
      <c r="L254" s="2">
        <v>0</v>
      </c>
      <c r="M254" s="2">
        <v>-12.3</v>
      </c>
      <c r="N254" s="22">
        <v>43605.593055555597</v>
      </c>
      <c r="O254" s="22">
        <v>43605.605555555601</v>
      </c>
    </row>
    <row r="255" spans="2:15" x14ac:dyDescent="0.25">
      <c r="B255" s="2" t="s">
        <v>495</v>
      </c>
      <c r="C255" s="2">
        <v>99492167</v>
      </c>
      <c r="D255" s="2">
        <v>2620252088</v>
      </c>
      <c r="E255" s="2" t="s">
        <v>295</v>
      </c>
      <c r="F255" s="2">
        <v>5</v>
      </c>
      <c r="G255" s="2" t="s">
        <v>296</v>
      </c>
      <c r="H255" s="2">
        <v>12066.5</v>
      </c>
      <c r="I255" s="2">
        <v>12043.9</v>
      </c>
      <c r="J255" s="2">
        <v>-22.6</v>
      </c>
      <c r="K255" s="2">
        <v>-11.3</v>
      </c>
      <c r="L255" s="2">
        <v>0</v>
      </c>
      <c r="M255" s="2">
        <v>-11.3</v>
      </c>
      <c r="N255" s="22">
        <v>43605.5625</v>
      </c>
      <c r="O255" s="22">
        <v>43605.5847222222</v>
      </c>
    </row>
    <row r="256" spans="2:15" x14ac:dyDescent="0.25">
      <c r="B256" s="2" t="s">
        <v>495</v>
      </c>
      <c r="C256" s="2">
        <v>99490620</v>
      </c>
      <c r="D256" s="2">
        <v>2620252088</v>
      </c>
      <c r="E256" s="2" t="s">
        <v>295</v>
      </c>
      <c r="F256" s="2">
        <v>5</v>
      </c>
      <c r="G256" s="2" t="s">
        <v>296</v>
      </c>
      <c r="H256" s="2">
        <v>12087.87</v>
      </c>
      <c r="I256" s="2">
        <v>12067.69</v>
      </c>
      <c r="J256" s="2">
        <v>-20.18</v>
      </c>
      <c r="K256" s="2">
        <v>-10.09</v>
      </c>
      <c r="L256" s="2">
        <v>0</v>
      </c>
      <c r="M256" s="2">
        <v>-10.09</v>
      </c>
      <c r="N256" s="22">
        <v>43605.526388888902</v>
      </c>
      <c r="O256" s="22">
        <v>43605.538194444402</v>
      </c>
    </row>
    <row r="257" spans="1:15" x14ac:dyDescent="0.25">
      <c r="B257" s="2" t="s">
        <v>495</v>
      </c>
      <c r="C257" s="2">
        <v>99488574</v>
      </c>
      <c r="D257" s="2">
        <v>2620252088</v>
      </c>
      <c r="E257" s="2" t="s">
        <v>295</v>
      </c>
      <c r="F257" s="2">
        <v>5</v>
      </c>
      <c r="G257" s="2" t="s">
        <v>296</v>
      </c>
      <c r="H257" s="2">
        <v>12170.9</v>
      </c>
      <c r="I257" s="2">
        <v>12131.42</v>
      </c>
      <c r="J257" s="2">
        <v>-39.479999999999997</v>
      </c>
      <c r="K257" s="2">
        <v>-19.739999999999998</v>
      </c>
      <c r="L257" s="2">
        <v>0</v>
      </c>
      <c r="M257" s="2">
        <v>-19.739999999999998</v>
      </c>
      <c r="N257" s="22">
        <v>43605.479861111096</v>
      </c>
      <c r="O257" s="22">
        <v>43605.506944444402</v>
      </c>
    </row>
    <row r="258" spans="1:15" ht="75" x14ac:dyDescent="0.25">
      <c r="B258" s="5" t="s">
        <v>497</v>
      </c>
      <c r="C258" s="2">
        <v>99484841</v>
      </c>
      <c r="D258" s="2">
        <v>2620252088</v>
      </c>
      <c r="E258" s="2" t="s">
        <v>295</v>
      </c>
      <c r="F258" s="2">
        <v>5</v>
      </c>
      <c r="G258" s="2" t="s">
        <v>296</v>
      </c>
      <c r="H258" s="2">
        <v>12209.95</v>
      </c>
      <c r="I258" s="2">
        <v>12136.29</v>
      </c>
      <c r="J258" s="2">
        <v>-73.66</v>
      </c>
      <c r="K258" s="2">
        <v>-36.83</v>
      </c>
      <c r="L258" s="2">
        <v>0</v>
      </c>
      <c r="M258" s="2">
        <v>-36.83</v>
      </c>
      <c r="N258" s="22">
        <v>43605.3972222222</v>
      </c>
      <c r="O258" s="22">
        <v>43605.4555555556</v>
      </c>
    </row>
    <row r="259" spans="1:15" x14ac:dyDescent="0.25">
      <c r="B259" s="2" t="s">
        <v>498</v>
      </c>
      <c r="C259" s="2">
        <v>99472057</v>
      </c>
      <c r="D259" s="2">
        <v>2620252088</v>
      </c>
      <c r="E259" s="2" t="s">
        <v>496</v>
      </c>
      <c r="F259" s="2">
        <v>5</v>
      </c>
      <c r="G259" s="2" t="s">
        <v>296</v>
      </c>
      <c r="H259" s="2">
        <v>7562.55</v>
      </c>
      <c r="I259" s="2">
        <v>7551</v>
      </c>
      <c r="J259" s="2">
        <v>-11.55</v>
      </c>
      <c r="K259" s="2">
        <v>-5.17</v>
      </c>
      <c r="L259" s="2">
        <v>0</v>
      </c>
      <c r="M259" s="2">
        <v>-5.17</v>
      </c>
      <c r="N259" s="22">
        <v>43602.779166666704</v>
      </c>
      <c r="O259" s="22">
        <v>43602.862500000003</v>
      </c>
    </row>
    <row r="260" spans="1:15" x14ac:dyDescent="0.25">
      <c r="B260" s="2" t="s">
        <v>499</v>
      </c>
      <c r="C260" s="2">
        <v>99461834</v>
      </c>
      <c r="D260" s="2">
        <v>2620252088</v>
      </c>
      <c r="E260" s="2" t="s">
        <v>295</v>
      </c>
      <c r="F260" s="2">
        <v>5</v>
      </c>
      <c r="G260" s="2" t="s">
        <v>296</v>
      </c>
      <c r="H260" s="2">
        <v>12217.53</v>
      </c>
      <c r="I260" s="2">
        <v>12185.68</v>
      </c>
      <c r="J260" s="2">
        <v>-31.85</v>
      </c>
      <c r="K260" s="2">
        <v>-15.93</v>
      </c>
      <c r="L260" s="2">
        <v>0</v>
      </c>
      <c r="M260" s="2">
        <v>-15.93</v>
      </c>
      <c r="N260" s="22">
        <v>43602.520833333299</v>
      </c>
      <c r="O260" s="22">
        <v>43602.547916666699</v>
      </c>
    </row>
    <row r="261" spans="1:15" x14ac:dyDescent="0.25">
      <c r="B261" s="2" t="s">
        <v>500</v>
      </c>
      <c r="C261" s="2">
        <v>99458805</v>
      </c>
      <c r="D261" s="2">
        <v>2620252088</v>
      </c>
      <c r="E261" s="2" t="s">
        <v>295</v>
      </c>
      <c r="F261" s="2">
        <v>5</v>
      </c>
      <c r="G261" s="2" t="s">
        <v>296</v>
      </c>
      <c r="H261" s="2">
        <v>12237.2</v>
      </c>
      <c r="I261" s="2">
        <v>12189.31</v>
      </c>
      <c r="J261" s="2">
        <v>-47.89</v>
      </c>
      <c r="K261" s="2">
        <v>-23.95</v>
      </c>
      <c r="L261" s="2">
        <v>0</v>
      </c>
      <c r="M261" s="2">
        <v>-23.95</v>
      </c>
      <c r="N261" s="22">
        <v>43602.431944444397</v>
      </c>
      <c r="O261" s="22">
        <v>43602.509722222203</v>
      </c>
    </row>
    <row r="262" spans="1:15" x14ac:dyDescent="0.25">
      <c r="B262" s="2" t="s">
        <v>501</v>
      </c>
      <c r="C262" s="2">
        <v>99459497</v>
      </c>
      <c r="D262" s="2">
        <v>2620252088</v>
      </c>
      <c r="E262" s="2" t="s">
        <v>4</v>
      </c>
      <c r="F262" s="2">
        <v>5</v>
      </c>
      <c r="G262" s="2" t="s">
        <v>296</v>
      </c>
      <c r="H262" s="2">
        <v>1.0094799999999999</v>
      </c>
      <c r="I262" s="2">
        <v>1.0111300000000001</v>
      </c>
      <c r="J262" s="2">
        <v>16.5</v>
      </c>
      <c r="K262" s="2">
        <v>7.31</v>
      </c>
      <c r="L262" s="2">
        <v>0</v>
      </c>
      <c r="M262" s="2">
        <v>7.31</v>
      </c>
      <c r="N262" s="22">
        <v>43602.453472222202</v>
      </c>
      <c r="O262" s="22">
        <v>43602.488194444399</v>
      </c>
    </row>
    <row r="263" spans="1:15" x14ac:dyDescent="0.25">
      <c r="B263" s="2" t="s">
        <v>502</v>
      </c>
      <c r="C263" s="2">
        <v>99459625</v>
      </c>
      <c r="D263" s="2">
        <v>2620252088</v>
      </c>
      <c r="E263" s="2" t="s">
        <v>197</v>
      </c>
      <c r="F263" s="2">
        <v>5</v>
      </c>
      <c r="G263" s="2" t="s">
        <v>296</v>
      </c>
      <c r="H263" s="2">
        <v>5416.7</v>
      </c>
      <c r="I263" s="2">
        <v>5416.7</v>
      </c>
      <c r="J263" s="2">
        <v>0</v>
      </c>
      <c r="K263" s="2">
        <v>0</v>
      </c>
      <c r="L263" s="2">
        <v>0</v>
      </c>
      <c r="M263" s="2">
        <v>0</v>
      </c>
      <c r="N263" s="22">
        <v>43602.456944444399</v>
      </c>
      <c r="O263" s="22">
        <v>43602.465972222199</v>
      </c>
    </row>
    <row r="264" spans="1:15" ht="19.149999999999999" customHeight="1" x14ac:dyDescent="0.25">
      <c r="B264" s="2" t="s">
        <v>503</v>
      </c>
      <c r="C264" s="5">
        <v>99438216</v>
      </c>
      <c r="D264" s="5">
        <v>2620252088</v>
      </c>
      <c r="E264" s="5" t="s">
        <v>295</v>
      </c>
      <c r="F264" s="20">
        <v>5</v>
      </c>
      <c r="G264" s="5" t="s">
        <v>296</v>
      </c>
      <c r="H264" s="5">
        <v>12047.51</v>
      </c>
      <c r="I264" s="5">
        <v>12083.1</v>
      </c>
      <c r="J264" s="5">
        <v>35.590000000000003</v>
      </c>
      <c r="K264" s="5">
        <v>17.8</v>
      </c>
      <c r="L264" s="5">
        <v>0</v>
      </c>
      <c r="M264" s="5">
        <v>17.8</v>
      </c>
      <c r="N264" s="20">
        <v>43601.429861111101</v>
      </c>
      <c r="O264" s="20">
        <v>43601.462500000001</v>
      </c>
    </row>
    <row r="265" spans="1:15" ht="21.6" customHeight="1" x14ac:dyDescent="0.25">
      <c r="C265" s="5">
        <v>99437967</v>
      </c>
      <c r="D265" s="5">
        <v>2620252088</v>
      </c>
      <c r="E265" s="5" t="s">
        <v>4</v>
      </c>
      <c r="F265" s="20">
        <v>5</v>
      </c>
      <c r="G265" s="5" t="s">
        <v>296</v>
      </c>
      <c r="H265" s="5">
        <v>1.00865</v>
      </c>
      <c r="I265" s="5">
        <v>1.0085999999999999</v>
      </c>
      <c r="J265" s="2">
        <v>-0.5</v>
      </c>
      <c r="K265" s="2">
        <v>-0.22</v>
      </c>
      <c r="L265" s="2">
        <v>0</v>
      </c>
      <c r="M265" s="2">
        <v>-0.22</v>
      </c>
      <c r="N265" s="22">
        <v>43601.420833333301</v>
      </c>
      <c r="O265" s="22">
        <v>43601.4506944444</v>
      </c>
    </row>
    <row r="266" spans="1:15" x14ac:dyDescent="0.25">
      <c r="B266" s="2" t="s">
        <v>504</v>
      </c>
      <c r="C266" s="5">
        <v>99418371</v>
      </c>
      <c r="D266" s="5">
        <v>2620252088</v>
      </c>
      <c r="E266" s="5" t="s">
        <v>295</v>
      </c>
      <c r="F266" s="20">
        <v>5</v>
      </c>
      <c r="G266" s="5" t="s">
        <v>297</v>
      </c>
      <c r="H266" s="5">
        <v>11922.93</v>
      </c>
      <c r="I266" s="5">
        <v>11928.8</v>
      </c>
      <c r="J266" s="5">
        <v>-5.87</v>
      </c>
      <c r="K266" s="5">
        <v>-2.94</v>
      </c>
      <c r="L266" s="5">
        <v>0</v>
      </c>
      <c r="M266" s="2">
        <v>-2.94</v>
      </c>
      <c r="N266" s="22">
        <v>43600.516666666699</v>
      </c>
      <c r="O266" s="22">
        <v>43600.529861111099</v>
      </c>
    </row>
    <row r="267" spans="1:15" x14ac:dyDescent="0.25">
      <c r="B267" s="2" t="s">
        <v>459</v>
      </c>
      <c r="C267" s="5">
        <v>99418345</v>
      </c>
      <c r="D267" s="5">
        <v>2620252088</v>
      </c>
      <c r="E267" s="5" t="s">
        <v>295</v>
      </c>
      <c r="F267" s="20">
        <v>5</v>
      </c>
      <c r="G267" s="5" t="s">
        <v>297</v>
      </c>
      <c r="H267" s="5">
        <v>11924.09</v>
      </c>
      <c r="I267" s="5">
        <v>11925.2</v>
      </c>
      <c r="J267" s="5">
        <v>-1.1100000000000001</v>
      </c>
      <c r="K267" s="5">
        <v>-0.56000000000000005</v>
      </c>
      <c r="L267" s="5">
        <v>0</v>
      </c>
      <c r="M267" s="5">
        <v>-0.56000000000000005</v>
      </c>
      <c r="N267" s="20">
        <v>43600.516666666699</v>
      </c>
      <c r="O267" s="20">
        <v>43600.516666666699</v>
      </c>
    </row>
    <row r="268" spans="1:15" ht="30" x14ac:dyDescent="0.25">
      <c r="B268" s="5" t="s">
        <v>505</v>
      </c>
      <c r="C268" s="5">
        <v>99417078</v>
      </c>
      <c r="D268" s="5">
        <v>2620252088</v>
      </c>
      <c r="E268" s="5" t="s">
        <v>295</v>
      </c>
      <c r="F268" s="20">
        <v>5</v>
      </c>
      <c r="G268" s="5" t="s">
        <v>297</v>
      </c>
      <c r="H268" s="5">
        <v>11971.09</v>
      </c>
      <c r="I268" s="5">
        <v>11940.65</v>
      </c>
      <c r="J268" s="5">
        <v>30.44</v>
      </c>
      <c r="K268" s="2">
        <v>15.22</v>
      </c>
      <c r="L268" s="2">
        <v>0</v>
      </c>
      <c r="M268" s="2">
        <v>15.22</v>
      </c>
      <c r="N268" s="22">
        <v>43600.481249999997</v>
      </c>
      <c r="O268" s="22">
        <v>43600.495138888902</v>
      </c>
    </row>
    <row r="269" spans="1:15" ht="21" customHeight="1" x14ac:dyDescent="0.25">
      <c r="A269" s="79" t="s">
        <v>506</v>
      </c>
      <c r="C269" s="5">
        <v>99395836</v>
      </c>
      <c r="D269" s="5" t="s">
        <v>295</v>
      </c>
      <c r="E269" s="5">
        <v>5</v>
      </c>
      <c r="F269" s="20">
        <v>43599.376388888901</v>
      </c>
      <c r="G269" s="5">
        <v>11910.95</v>
      </c>
      <c r="H269" s="5" t="s">
        <v>507</v>
      </c>
      <c r="I269" s="5" t="s">
        <v>507</v>
      </c>
      <c r="J269" s="39"/>
      <c r="K269" s="39"/>
      <c r="L269" s="39"/>
    </row>
    <row r="270" spans="1:15" ht="30" x14ac:dyDescent="0.25">
      <c r="A270" s="79"/>
      <c r="B270" s="5" t="s">
        <v>508</v>
      </c>
      <c r="C270" s="5" t="s">
        <v>507</v>
      </c>
      <c r="D270" s="5" t="s">
        <v>507</v>
      </c>
      <c r="E270" s="5" t="s">
        <v>507</v>
      </c>
      <c r="F270" s="20">
        <v>43599.392361111102</v>
      </c>
      <c r="G270" s="5" t="s">
        <v>507</v>
      </c>
      <c r="H270" s="5">
        <v>11947.23</v>
      </c>
      <c r="I270" s="5">
        <f>2*-18.14</f>
        <v>-36.28</v>
      </c>
      <c r="J270" s="39"/>
      <c r="K270" s="39"/>
      <c r="L270" s="39"/>
    </row>
    <row r="271" spans="1:15" x14ac:dyDescent="0.25">
      <c r="A271" s="79"/>
      <c r="C271" s="5">
        <v>99397409</v>
      </c>
      <c r="D271" s="5" t="s">
        <v>295</v>
      </c>
      <c r="E271" s="5">
        <v>5</v>
      </c>
      <c r="F271" s="20">
        <v>43599.418055555601</v>
      </c>
      <c r="G271" s="5">
        <v>11918.02</v>
      </c>
      <c r="H271" s="5" t="s">
        <v>507</v>
      </c>
      <c r="I271" s="5" t="s">
        <v>507</v>
      </c>
      <c r="J271" s="39"/>
      <c r="K271" s="39"/>
      <c r="L271" s="39"/>
    </row>
    <row r="272" spans="1:15" x14ac:dyDescent="0.25">
      <c r="A272" s="79"/>
      <c r="B272" s="2" t="s">
        <v>509</v>
      </c>
      <c r="C272" s="5" t="s">
        <v>507</v>
      </c>
      <c r="D272" s="5" t="s">
        <v>507</v>
      </c>
      <c r="E272" s="5" t="s">
        <v>507</v>
      </c>
      <c r="F272" s="20">
        <v>43599.427083333299</v>
      </c>
      <c r="G272" s="5" t="s">
        <v>507</v>
      </c>
      <c r="H272" s="5">
        <v>11912.95</v>
      </c>
      <c r="I272" s="5">
        <f>2*2.54</f>
        <v>5.08</v>
      </c>
      <c r="J272" s="39"/>
      <c r="K272" s="39"/>
      <c r="L272" s="39"/>
    </row>
    <row r="273" spans="1:12" ht="30" x14ac:dyDescent="0.25">
      <c r="A273" s="79"/>
      <c r="C273" s="5">
        <v>99397714</v>
      </c>
      <c r="D273" s="5" t="s">
        <v>4</v>
      </c>
      <c r="E273" s="5">
        <v>5000</v>
      </c>
      <c r="F273" s="20">
        <v>43599.426388888904</v>
      </c>
      <c r="G273" s="5">
        <v>1.0070399999999999</v>
      </c>
      <c r="H273" s="5" t="s">
        <v>507</v>
      </c>
      <c r="I273" s="5" t="s">
        <v>507</v>
      </c>
      <c r="J273" s="39"/>
      <c r="K273" s="39"/>
      <c r="L273" s="39"/>
    </row>
    <row r="274" spans="1:12" ht="60" x14ac:dyDescent="0.25">
      <c r="A274" s="79"/>
      <c r="B274" s="5" t="s">
        <v>510</v>
      </c>
      <c r="C274" s="5" t="s">
        <v>507</v>
      </c>
      <c r="D274" s="5" t="s">
        <v>507</v>
      </c>
      <c r="E274" s="5" t="s">
        <v>507</v>
      </c>
      <c r="F274" s="20">
        <v>43599.480555555601</v>
      </c>
      <c r="G274" s="5" t="s">
        <v>507</v>
      </c>
      <c r="H274" s="5">
        <v>1.00803</v>
      </c>
      <c r="I274" s="5">
        <f>2*-4.37</f>
        <v>-8.74</v>
      </c>
      <c r="J274" s="39"/>
      <c r="K274" s="39"/>
      <c r="L274" s="39"/>
    </row>
    <row r="275" spans="1:12" ht="30" x14ac:dyDescent="0.25">
      <c r="A275" s="79"/>
      <c r="C275" s="5">
        <v>99373030</v>
      </c>
      <c r="D275" s="5" t="s">
        <v>4</v>
      </c>
      <c r="E275" s="5">
        <v>5000</v>
      </c>
      <c r="F275" s="20">
        <v>43598.465972222199</v>
      </c>
      <c r="G275" s="5">
        <v>1.0097100000000001</v>
      </c>
      <c r="H275" s="5" t="s">
        <v>507</v>
      </c>
      <c r="I275" s="5" t="s">
        <v>507</v>
      </c>
      <c r="J275" s="39"/>
      <c r="K275" s="39"/>
      <c r="L275" s="39"/>
    </row>
    <row r="276" spans="1:12" x14ac:dyDescent="0.25">
      <c r="A276" s="79"/>
      <c r="B276" s="2" t="s">
        <v>511</v>
      </c>
      <c r="C276" s="5" t="s">
        <v>507</v>
      </c>
      <c r="D276" s="5" t="s">
        <v>507</v>
      </c>
      <c r="E276" s="5" t="s">
        <v>507</v>
      </c>
      <c r="F276" s="20">
        <v>43598.469444444403</v>
      </c>
      <c r="G276" s="5" t="s">
        <v>507</v>
      </c>
      <c r="H276" s="5">
        <v>1.0097400000000001</v>
      </c>
      <c r="I276" s="5">
        <f>-0.13*2</f>
        <v>-0.26</v>
      </c>
      <c r="J276" s="39"/>
      <c r="K276" s="39"/>
      <c r="L276" s="39"/>
    </row>
    <row r="277" spans="1:12" x14ac:dyDescent="0.25">
      <c r="A277" s="79"/>
      <c r="C277" s="5">
        <v>99374146</v>
      </c>
      <c r="D277" s="5" t="s">
        <v>295</v>
      </c>
      <c r="E277" s="5">
        <v>5</v>
      </c>
      <c r="F277" s="20">
        <v>43598.510416666701</v>
      </c>
      <c r="G277" s="5">
        <v>11985</v>
      </c>
      <c r="H277" s="5" t="s">
        <v>507</v>
      </c>
      <c r="I277" s="5" t="s">
        <v>507</v>
      </c>
      <c r="J277" s="39"/>
      <c r="K277" s="39"/>
      <c r="L277" s="39"/>
    </row>
    <row r="278" spans="1:12" x14ac:dyDescent="0.25">
      <c r="A278" s="79"/>
      <c r="B278" s="2" t="s">
        <v>512</v>
      </c>
      <c r="C278" s="5" t="s">
        <v>507</v>
      </c>
      <c r="D278" s="5" t="s">
        <v>507</v>
      </c>
      <c r="E278" s="5" t="s">
        <v>507</v>
      </c>
      <c r="F278" s="20">
        <v>43598.59375</v>
      </c>
      <c r="G278" s="5" t="s">
        <v>507</v>
      </c>
      <c r="H278" s="5">
        <v>11903.59</v>
      </c>
      <c r="I278" s="5">
        <f>40.71*2</f>
        <v>81.42</v>
      </c>
      <c r="J278" s="39"/>
      <c r="K278" s="39"/>
      <c r="L278" s="39"/>
    </row>
    <row r="279" spans="1:12" ht="30" x14ac:dyDescent="0.25">
      <c r="A279" s="79"/>
      <c r="C279" s="5">
        <v>99318591</v>
      </c>
      <c r="D279" s="5" t="s">
        <v>4</v>
      </c>
      <c r="E279" s="5">
        <v>5000</v>
      </c>
      <c r="F279" s="20">
        <v>43594.434722222199</v>
      </c>
      <c r="G279" s="5" t="s">
        <v>507</v>
      </c>
      <c r="H279" s="5">
        <v>1.01813</v>
      </c>
      <c r="I279" s="5" t="s">
        <v>507</v>
      </c>
      <c r="J279" s="39"/>
      <c r="K279" s="39"/>
      <c r="L279" s="39"/>
    </row>
    <row r="280" spans="1:12" x14ac:dyDescent="0.25">
      <c r="A280" s="79"/>
      <c r="B280" s="2" t="s">
        <v>513</v>
      </c>
      <c r="C280" s="5" t="s">
        <v>507</v>
      </c>
      <c r="D280" s="5" t="s">
        <v>507</v>
      </c>
      <c r="E280" s="5" t="s">
        <v>507</v>
      </c>
      <c r="F280" s="20">
        <v>43594.614583333299</v>
      </c>
      <c r="G280" s="5">
        <v>1.0166299999999999</v>
      </c>
      <c r="H280" s="5" t="s">
        <v>507</v>
      </c>
      <c r="I280" s="5">
        <f>-6.59*2</f>
        <v>-13.18</v>
      </c>
      <c r="J280" s="39"/>
      <c r="K280" s="39"/>
      <c r="L280" s="39"/>
    </row>
    <row r="281" spans="1:12" x14ac:dyDescent="0.25">
      <c r="A281" s="79"/>
      <c r="C281" s="5">
        <v>99319376</v>
      </c>
      <c r="D281" s="5" t="s">
        <v>295</v>
      </c>
      <c r="E281" s="5">
        <v>5</v>
      </c>
      <c r="F281" s="20">
        <v>43594.461805555598</v>
      </c>
      <c r="G281" s="5" t="s">
        <v>507</v>
      </c>
      <c r="H281" s="5">
        <v>12110.39</v>
      </c>
      <c r="I281" s="5" t="s">
        <v>507</v>
      </c>
      <c r="J281" s="39"/>
      <c r="K281" s="39"/>
      <c r="L281" s="39"/>
    </row>
    <row r="282" spans="1:12" ht="60" x14ac:dyDescent="0.25">
      <c r="A282" s="79"/>
      <c r="B282" s="5" t="s">
        <v>514</v>
      </c>
      <c r="C282" s="5" t="s">
        <v>507</v>
      </c>
      <c r="D282" s="5" t="s">
        <v>507</v>
      </c>
      <c r="E282" s="5" t="s">
        <v>507</v>
      </c>
      <c r="F282" s="20">
        <v>43594.504166666702</v>
      </c>
      <c r="G282" s="5">
        <v>12076.69</v>
      </c>
      <c r="H282" s="5" t="s">
        <v>507</v>
      </c>
      <c r="I282" s="5">
        <f>-16.85*2</f>
        <v>-33.700000000000003</v>
      </c>
      <c r="J282" s="39"/>
      <c r="K282" s="39"/>
      <c r="L282" s="39"/>
    </row>
    <row r="283" spans="1:12" x14ac:dyDescent="0.25">
      <c r="A283" s="79"/>
      <c r="C283" s="5">
        <v>99301204</v>
      </c>
      <c r="D283" s="5" t="s">
        <v>295</v>
      </c>
      <c r="E283" s="5">
        <v>5</v>
      </c>
      <c r="F283" s="20">
        <v>43593.53125</v>
      </c>
      <c r="G283" s="5" t="s">
        <v>507</v>
      </c>
      <c r="H283" s="5">
        <v>12104.7</v>
      </c>
      <c r="I283" s="5" t="s">
        <v>507</v>
      </c>
      <c r="J283" s="39"/>
      <c r="K283" s="39"/>
      <c r="L283" s="39"/>
    </row>
    <row r="284" spans="1:12" x14ac:dyDescent="0.25">
      <c r="B284" s="2" t="s">
        <v>515</v>
      </c>
      <c r="C284" s="5" t="s">
        <v>507</v>
      </c>
      <c r="D284" s="5" t="s">
        <v>507</v>
      </c>
      <c r="E284" s="5" t="s">
        <v>507</v>
      </c>
      <c r="F284" s="20">
        <v>43593.585416666698</v>
      </c>
      <c r="G284" s="5">
        <v>12127.02</v>
      </c>
      <c r="H284" s="5" t="s">
        <v>507</v>
      </c>
      <c r="I284" s="5">
        <f>G284-H283</f>
        <v>22.319999999999709</v>
      </c>
      <c r="J284" s="39"/>
      <c r="K284" s="39"/>
      <c r="L284" s="39"/>
    </row>
    <row r="285" spans="1:12" x14ac:dyDescent="0.25">
      <c r="C285" s="5">
        <v>99273387</v>
      </c>
      <c r="D285" s="5" t="s">
        <v>295</v>
      </c>
      <c r="E285" s="5">
        <v>5</v>
      </c>
      <c r="F285" s="20">
        <v>43592.385416666701</v>
      </c>
      <c r="G285" s="5" t="s">
        <v>507</v>
      </c>
      <c r="H285" s="5">
        <v>12312.15</v>
      </c>
      <c r="I285" s="5" t="s">
        <v>507</v>
      </c>
      <c r="J285" s="39"/>
      <c r="K285" s="39"/>
      <c r="L285" s="39"/>
    </row>
    <row r="286" spans="1:12" x14ac:dyDescent="0.25">
      <c r="B286" s="2" t="s">
        <v>516</v>
      </c>
      <c r="C286" s="5" t="s">
        <v>507</v>
      </c>
      <c r="D286" s="5" t="s">
        <v>507</v>
      </c>
      <c r="E286" s="5" t="s">
        <v>507</v>
      </c>
      <c r="F286" s="20">
        <v>43592.457638888904</v>
      </c>
      <c r="G286" s="5">
        <v>12254.73</v>
      </c>
      <c r="H286" s="5" t="s">
        <v>507</v>
      </c>
      <c r="I286" s="5">
        <f>G286-H285</f>
        <v>-57.420000000000073</v>
      </c>
      <c r="J286" s="39"/>
      <c r="K286" s="39"/>
      <c r="L286" s="39"/>
    </row>
    <row r="287" spans="1:12" ht="30" x14ac:dyDescent="0.25">
      <c r="C287" s="5">
        <v>99277180</v>
      </c>
      <c r="D287" s="5" t="s">
        <v>4</v>
      </c>
      <c r="E287" s="5">
        <v>5000</v>
      </c>
      <c r="F287" s="20">
        <v>43592.506249999999</v>
      </c>
      <c r="G287" s="5">
        <v>1.0182899999999999</v>
      </c>
      <c r="H287" s="5" t="s">
        <v>507</v>
      </c>
      <c r="I287" s="5" t="s">
        <v>507</v>
      </c>
      <c r="J287" s="39"/>
      <c r="K287" s="39"/>
      <c r="L287" s="39"/>
    </row>
    <row r="288" spans="1:12" x14ac:dyDescent="0.25">
      <c r="B288" s="2" t="s">
        <v>517</v>
      </c>
      <c r="C288" s="5" t="s">
        <v>507</v>
      </c>
      <c r="D288" s="5" t="s">
        <v>507</v>
      </c>
      <c r="E288" s="5" t="s">
        <v>507</v>
      </c>
      <c r="F288" s="20">
        <v>43592.577083333301</v>
      </c>
      <c r="G288" s="5" t="s">
        <v>507</v>
      </c>
      <c r="H288" s="5">
        <v>1.02</v>
      </c>
      <c r="I288" s="5">
        <f>-7.49*2</f>
        <v>-14.98</v>
      </c>
      <c r="J288" s="39"/>
      <c r="K288" s="39"/>
      <c r="L288" s="39"/>
    </row>
    <row r="289" spans="2:12" x14ac:dyDescent="0.25">
      <c r="C289" s="5">
        <v>99277237</v>
      </c>
      <c r="D289" s="5" t="s">
        <v>295</v>
      </c>
      <c r="E289" s="5">
        <v>5</v>
      </c>
      <c r="F289" s="20">
        <v>43592.581944444399</v>
      </c>
      <c r="G289" s="5" t="s">
        <v>507</v>
      </c>
      <c r="H289" s="5">
        <v>12205.94</v>
      </c>
      <c r="I289" s="5" t="s">
        <v>507</v>
      </c>
      <c r="J289" s="39"/>
      <c r="K289" s="39"/>
      <c r="L289" s="39"/>
    </row>
    <row r="290" spans="2:12" x14ac:dyDescent="0.25">
      <c r="B290" s="2" t="s">
        <v>518</v>
      </c>
      <c r="C290" s="5" t="s">
        <v>507</v>
      </c>
      <c r="D290" s="5" t="s">
        <v>507</v>
      </c>
      <c r="E290" s="5" t="s">
        <v>507</v>
      </c>
      <c r="F290" s="20">
        <v>43592.651388888902</v>
      </c>
      <c r="G290" s="5">
        <v>12214.68</v>
      </c>
      <c r="H290" s="5" t="s">
        <v>507</v>
      </c>
      <c r="I290" s="5">
        <f>G290-H289</f>
        <v>8.7399999999997817</v>
      </c>
      <c r="J290" s="39"/>
      <c r="K290" s="39"/>
      <c r="L290" s="39"/>
    </row>
    <row r="291" spans="2:12" x14ac:dyDescent="0.25">
      <c r="C291" s="5">
        <v>99253939</v>
      </c>
      <c r="D291" s="5" t="s">
        <v>295</v>
      </c>
      <c r="E291" s="5">
        <v>5</v>
      </c>
      <c r="F291" s="20">
        <v>43591.383333333302</v>
      </c>
      <c r="G291" s="5" t="s">
        <v>507</v>
      </c>
      <c r="H291" s="5">
        <v>12197.02</v>
      </c>
      <c r="I291" s="5" t="s">
        <v>507</v>
      </c>
      <c r="J291" s="39"/>
      <c r="K291" s="39"/>
      <c r="L291" s="39"/>
    </row>
    <row r="292" spans="2:12" x14ac:dyDescent="0.25">
      <c r="B292" s="2" t="s">
        <v>519</v>
      </c>
      <c r="C292" s="5" t="s">
        <v>507</v>
      </c>
      <c r="D292" s="5" t="s">
        <v>507</v>
      </c>
      <c r="E292" s="5" t="s">
        <v>507</v>
      </c>
      <c r="F292" s="20">
        <v>43591.3881944444</v>
      </c>
      <c r="G292" s="5">
        <v>12232.79</v>
      </c>
      <c r="H292" s="5" t="s">
        <v>507</v>
      </c>
      <c r="I292" s="35">
        <f>G292-H291</f>
        <v>35.770000000000437</v>
      </c>
      <c r="J292" s="40">
        <v>17.89</v>
      </c>
      <c r="K292" s="40"/>
      <c r="L292" s="40"/>
    </row>
    <row r="293" spans="2:12" x14ac:dyDescent="0.25">
      <c r="C293" s="41">
        <v>99231419</v>
      </c>
      <c r="D293" s="41" t="s">
        <v>295</v>
      </c>
      <c r="E293" s="41">
        <v>5</v>
      </c>
      <c r="F293" s="42">
        <v>43588.379166666702</v>
      </c>
      <c r="G293" s="41" t="s">
        <v>507</v>
      </c>
      <c r="H293" s="41">
        <v>12364.47</v>
      </c>
      <c r="I293" s="43" t="s">
        <v>507</v>
      </c>
      <c r="J293" s="41" t="s">
        <v>507</v>
      </c>
      <c r="K293" s="41"/>
      <c r="L293" s="41"/>
    </row>
    <row r="294" spans="2:12" ht="30" x14ac:dyDescent="0.25">
      <c r="B294" s="5" t="s">
        <v>520</v>
      </c>
      <c r="C294" s="41" t="s">
        <v>507</v>
      </c>
      <c r="D294" s="41" t="s">
        <v>507</v>
      </c>
      <c r="E294" s="41" t="s">
        <v>507</v>
      </c>
      <c r="F294" s="42">
        <v>43588.3881944444</v>
      </c>
      <c r="G294" s="41">
        <v>12366.03</v>
      </c>
      <c r="H294" s="41" t="s">
        <v>507</v>
      </c>
      <c r="I294" s="43">
        <f>G294-H293</f>
        <v>1.5600000000013097</v>
      </c>
      <c r="J294" s="41">
        <v>0.78</v>
      </c>
      <c r="K294" s="41"/>
      <c r="L294" s="41"/>
    </row>
    <row r="295" spans="2:12" x14ac:dyDescent="0.25">
      <c r="C295" s="41">
        <v>99231897</v>
      </c>
      <c r="D295" s="41" t="s">
        <v>295</v>
      </c>
      <c r="E295" s="41">
        <v>5</v>
      </c>
      <c r="F295" s="42">
        <v>43588.394444444399</v>
      </c>
      <c r="G295" s="41" t="s">
        <v>507</v>
      </c>
      <c r="H295" s="41">
        <v>12371.34</v>
      </c>
      <c r="I295" s="43" t="s">
        <v>507</v>
      </c>
      <c r="J295" s="41" t="s">
        <v>507</v>
      </c>
      <c r="K295" s="41"/>
      <c r="L295" s="41"/>
    </row>
    <row r="296" spans="2:12" ht="30" x14ac:dyDescent="0.25">
      <c r="B296" s="5" t="s">
        <v>520</v>
      </c>
      <c r="C296" s="41" t="s">
        <v>507</v>
      </c>
      <c r="D296" s="41" t="s">
        <v>507</v>
      </c>
      <c r="E296" s="41" t="s">
        <v>507</v>
      </c>
      <c r="F296" s="42">
        <v>43588.398611111101</v>
      </c>
      <c r="G296" s="41">
        <v>12373.66</v>
      </c>
      <c r="H296" s="41" t="s">
        <v>507</v>
      </c>
      <c r="I296" s="43">
        <f>G296-H295</f>
        <v>2.319999999999709</v>
      </c>
      <c r="J296" s="41">
        <v>1.1599999999999999</v>
      </c>
      <c r="K296" s="41"/>
      <c r="L296" s="41"/>
    </row>
    <row r="297" spans="2:12" x14ac:dyDescent="0.25">
      <c r="C297" s="41">
        <v>99232052</v>
      </c>
      <c r="D297" s="41" t="s">
        <v>295</v>
      </c>
      <c r="E297" s="41">
        <v>5</v>
      </c>
      <c r="F297" s="42">
        <v>43588.402083333298</v>
      </c>
      <c r="G297" s="41" t="s">
        <v>507</v>
      </c>
      <c r="H297" s="41">
        <v>12379.95</v>
      </c>
      <c r="I297" s="43" t="s">
        <v>507</v>
      </c>
      <c r="J297" s="41" t="s">
        <v>507</v>
      </c>
      <c r="K297" s="41"/>
      <c r="L297" s="41"/>
    </row>
    <row r="298" spans="2:12" ht="30" x14ac:dyDescent="0.25">
      <c r="B298" s="5" t="s">
        <v>520</v>
      </c>
      <c r="C298" s="41" t="s">
        <v>507</v>
      </c>
      <c r="D298" s="41" t="s">
        <v>507</v>
      </c>
      <c r="E298" s="41" t="s">
        <v>507</v>
      </c>
      <c r="F298" s="42">
        <v>43588.4194444444</v>
      </c>
      <c r="G298" s="41">
        <v>12384.1</v>
      </c>
      <c r="H298" s="41" t="s">
        <v>507</v>
      </c>
      <c r="I298" s="43">
        <f>G298-H297</f>
        <v>4.1499999999996362</v>
      </c>
      <c r="J298" s="41">
        <v>2.08</v>
      </c>
      <c r="K298" s="41"/>
      <c r="L298" s="41"/>
    </row>
    <row r="299" spans="2:12" x14ac:dyDescent="0.25">
      <c r="C299" s="31" t="s">
        <v>521</v>
      </c>
      <c r="D299" s="31" t="s">
        <v>197</v>
      </c>
      <c r="E299" s="31">
        <v>5</v>
      </c>
      <c r="F299" s="31" t="s">
        <v>522</v>
      </c>
      <c r="G299" s="31" t="s">
        <v>507</v>
      </c>
      <c r="H299" s="5">
        <v>5560.3</v>
      </c>
      <c r="I299" s="44" t="s">
        <v>507</v>
      </c>
      <c r="J299" s="39"/>
      <c r="K299" s="39"/>
      <c r="L299" s="39"/>
    </row>
    <row r="300" spans="2:12" x14ac:dyDescent="0.25">
      <c r="B300" s="2" t="s">
        <v>523</v>
      </c>
      <c r="C300" s="45" t="s">
        <v>507</v>
      </c>
      <c r="D300" s="45" t="s">
        <v>507</v>
      </c>
      <c r="E300" s="45" t="s">
        <v>507</v>
      </c>
      <c r="F300" s="45" t="s">
        <v>524</v>
      </c>
      <c r="G300" s="5">
        <v>5567.3</v>
      </c>
      <c r="H300" s="45" t="s">
        <v>507</v>
      </c>
      <c r="I300" s="46">
        <f>G300-H299</f>
        <v>7</v>
      </c>
      <c r="J300" s="45">
        <v>3.5</v>
      </c>
      <c r="K300" s="45"/>
      <c r="L300" s="45"/>
    </row>
    <row r="301" spans="2:12" x14ac:dyDescent="0.25">
      <c r="C301" s="31" t="s">
        <v>525</v>
      </c>
      <c r="D301" s="31" t="s">
        <v>295</v>
      </c>
      <c r="E301" s="31">
        <v>5</v>
      </c>
      <c r="F301" s="31" t="s">
        <v>526</v>
      </c>
      <c r="G301" s="31" t="s">
        <v>507</v>
      </c>
      <c r="H301" s="5">
        <v>12364.15</v>
      </c>
      <c r="I301" s="44" t="s">
        <v>507</v>
      </c>
      <c r="J301" s="31" t="s">
        <v>507</v>
      </c>
      <c r="K301" s="31"/>
      <c r="L301" s="31"/>
    </row>
    <row r="302" spans="2:12" x14ac:dyDescent="0.25">
      <c r="B302" s="2" t="s">
        <v>527</v>
      </c>
      <c r="C302" s="45" t="s">
        <v>507</v>
      </c>
      <c r="D302" s="45" t="s">
        <v>507</v>
      </c>
      <c r="E302" s="45" t="s">
        <v>507</v>
      </c>
      <c r="F302" s="45" t="s">
        <v>524</v>
      </c>
      <c r="G302" s="5">
        <v>12407.42</v>
      </c>
      <c r="H302" s="45" t="s">
        <v>507</v>
      </c>
      <c r="I302" s="46">
        <f>G302-H301</f>
        <v>43.270000000000437</v>
      </c>
      <c r="J302" s="45">
        <v>21.64</v>
      </c>
      <c r="K302" s="45"/>
      <c r="L302" s="45"/>
    </row>
    <row r="303" spans="2:12" x14ac:dyDescent="0.25">
      <c r="C303" s="31" t="s">
        <v>528</v>
      </c>
      <c r="D303" s="31" t="s">
        <v>197</v>
      </c>
      <c r="E303" s="31">
        <v>5</v>
      </c>
      <c r="F303" s="31" t="s">
        <v>529</v>
      </c>
      <c r="G303" s="31" t="s">
        <v>507</v>
      </c>
      <c r="H303" s="31">
        <v>5</v>
      </c>
      <c r="I303" s="44" t="s">
        <v>507</v>
      </c>
      <c r="J303" s="39"/>
      <c r="K303" s="39"/>
      <c r="L303" s="39"/>
    </row>
    <row r="304" spans="2:12" ht="60" x14ac:dyDescent="0.25">
      <c r="B304" s="5" t="s">
        <v>530</v>
      </c>
      <c r="C304" s="45" t="s">
        <v>507</v>
      </c>
      <c r="D304" s="45" t="s">
        <v>507</v>
      </c>
      <c r="E304" s="45" t="s">
        <v>507</v>
      </c>
      <c r="F304" s="45" t="s">
        <v>531</v>
      </c>
      <c r="G304" s="45">
        <v>5</v>
      </c>
      <c r="H304" s="45" t="s">
        <v>507</v>
      </c>
      <c r="I304" s="46">
        <v>-3.65</v>
      </c>
      <c r="J304" s="45">
        <v>-3.65</v>
      </c>
      <c r="K304" s="45"/>
      <c r="L304" s="45"/>
    </row>
    <row r="305" spans="1:12" x14ac:dyDescent="0.25">
      <c r="C305" s="31" t="s">
        <v>532</v>
      </c>
      <c r="D305" s="31" t="s">
        <v>2</v>
      </c>
      <c r="E305" s="31">
        <v>5</v>
      </c>
      <c r="F305" s="31" t="s">
        <v>533</v>
      </c>
      <c r="G305" s="31" t="s">
        <v>507</v>
      </c>
      <c r="H305" s="31">
        <v>1.1209100000000001</v>
      </c>
      <c r="I305" s="44" t="s">
        <v>507</v>
      </c>
      <c r="J305" s="31" t="s">
        <v>507</v>
      </c>
      <c r="K305" s="31"/>
      <c r="L305" s="31"/>
    </row>
    <row r="306" spans="1:12" ht="45" x14ac:dyDescent="0.25">
      <c r="B306" s="5" t="s">
        <v>534</v>
      </c>
      <c r="C306" s="45" t="s">
        <v>507</v>
      </c>
      <c r="D306" s="45" t="s">
        <v>507</v>
      </c>
      <c r="E306" s="45" t="s">
        <v>507</v>
      </c>
      <c r="F306" s="45" t="s">
        <v>535</v>
      </c>
      <c r="G306" s="45">
        <v>1.1223399999999999</v>
      </c>
      <c r="H306" s="45" t="s">
        <v>507</v>
      </c>
      <c r="I306" s="46">
        <v>6.37</v>
      </c>
      <c r="J306" s="45">
        <v>6.37</v>
      </c>
      <c r="K306" s="45"/>
      <c r="L306" s="45"/>
    </row>
    <row r="307" spans="1:12" x14ac:dyDescent="0.25">
      <c r="C307" s="31" t="s">
        <v>536</v>
      </c>
      <c r="D307" s="31" t="s">
        <v>6</v>
      </c>
      <c r="E307" s="31">
        <v>5</v>
      </c>
      <c r="F307" s="31" t="s">
        <v>537</v>
      </c>
      <c r="G307" s="31">
        <v>1.34544</v>
      </c>
      <c r="H307" s="31" t="s">
        <v>507</v>
      </c>
      <c r="I307" s="44" t="s">
        <v>507</v>
      </c>
      <c r="J307" s="31" t="s">
        <v>507</v>
      </c>
      <c r="K307" s="31"/>
      <c r="L307" s="31"/>
    </row>
    <row r="308" spans="1:12" ht="45" x14ac:dyDescent="0.25">
      <c r="B308" s="5" t="s">
        <v>538</v>
      </c>
      <c r="C308" s="45" t="s">
        <v>507</v>
      </c>
      <c r="D308" s="45" t="s">
        <v>507</v>
      </c>
      <c r="E308" s="45" t="s">
        <v>507</v>
      </c>
      <c r="F308" s="45" t="s">
        <v>539</v>
      </c>
      <c r="G308" s="45" t="s">
        <v>507</v>
      </c>
      <c r="H308" s="45">
        <v>1.34541</v>
      </c>
      <c r="I308" s="46">
        <v>0.1</v>
      </c>
      <c r="J308" s="45">
        <v>0.1</v>
      </c>
      <c r="K308" s="45"/>
      <c r="L308" s="45"/>
    </row>
    <row r="309" spans="1:12" x14ac:dyDescent="0.25">
      <c r="C309" s="31" t="s">
        <v>540</v>
      </c>
      <c r="D309" s="31" t="s">
        <v>295</v>
      </c>
      <c r="E309" s="31">
        <v>5</v>
      </c>
      <c r="F309" s="31" t="s">
        <v>541</v>
      </c>
      <c r="G309" s="31" t="s">
        <v>507</v>
      </c>
      <c r="H309" s="31">
        <v>12</v>
      </c>
      <c r="I309" s="44" t="s">
        <v>507</v>
      </c>
      <c r="J309" s="31" t="s">
        <v>507</v>
      </c>
      <c r="K309" s="31"/>
      <c r="L309" s="31"/>
    </row>
    <row r="310" spans="1:12" x14ac:dyDescent="0.25">
      <c r="B310" s="2" t="s">
        <v>542</v>
      </c>
      <c r="C310" s="45" t="s">
        <v>507</v>
      </c>
      <c r="D310" s="45" t="s">
        <v>507</v>
      </c>
      <c r="E310" s="45" t="s">
        <v>507</v>
      </c>
      <c r="F310" s="45" t="s">
        <v>543</v>
      </c>
      <c r="G310" s="45">
        <v>12</v>
      </c>
      <c r="H310" s="45" t="s">
        <v>507</v>
      </c>
      <c r="I310" s="46">
        <v>13.71</v>
      </c>
      <c r="J310" s="45">
        <v>13.71</v>
      </c>
      <c r="K310" s="45"/>
      <c r="L310" s="45"/>
    </row>
    <row r="311" spans="1:12" x14ac:dyDescent="0.25">
      <c r="C311" s="5">
        <v>99149573</v>
      </c>
      <c r="D311" s="5" t="s">
        <v>295</v>
      </c>
      <c r="E311" s="5">
        <v>1</v>
      </c>
      <c r="F311" s="20">
        <v>43581.402777777803</v>
      </c>
      <c r="G311" s="5" t="s">
        <v>507</v>
      </c>
      <c r="H311" s="5">
        <v>12294.11</v>
      </c>
      <c r="I311" s="47" t="s">
        <v>507</v>
      </c>
      <c r="J311" s="31" t="s">
        <v>507</v>
      </c>
      <c r="K311" s="31"/>
      <c r="L311" s="31"/>
    </row>
    <row r="312" spans="1:12" x14ac:dyDescent="0.25">
      <c r="C312" s="5" t="s">
        <v>507</v>
      </c>
      <c r="D312" s="5" t="s">
        <v>507</v>
      </c>
      <c r="E312" s="5" t="s">
        <v>507</v>
      </c>
      <c r="F312" s="20">
        <v>43581.407638888901</v>
      </c>
      <c r="G312" s="5">
        <v>12299.98</v>
      </c>
      <c r="H312" s="5" t="s">
        <v>507</v>
      </c>
      <c r="I312" s="47">
        <f>G312-H311</f>
        <v>5.8699999999989814</v>
      </c>
      <c r="J312" s="45">
        <v>0.59</v>
      </c>
      <c r="K312" s="45"/>
      <c r="L312" s="45"/>
    </row>
    <row r="313" spans="1:12" ht="45" x14ac:dyDescent="0.25">
      <c r="A313" s="5" t="s">
        <v>267</v>
      </c>
      <c r="C313" s="5">
        <v>99152336</v>
      </c>
      <c r="D313" s="5" t="s">
        <v>2</v>
      </c>
      <c r="E313" s="5">
        <v>2000</v>
      </c>
      <c r="F313" s="20">
        <v>43581.484027777798</v>
      </c>
      <c r="G313" s="5">
        <v>1.11399</v>
      </c>
      <c r="H313" s="5" t="s">
        <v>507</v>
      </c>
      <c r="I313" s="47" t="s">
        <v>507</v>
      </c>
      <c r="J313" s="31" t="s">
        <v>507</v>
      </c>
      <c r="K313" s="31"/>
      <c r="L313" s="31"/>
    </row>
    <row r="314" spans="1:12" x14ac:dyDescent="0.25">
      <c r="B314" s="2" t="s">
        <v>544</v>
      </c>
      <c r="C314" s="5" t="s">
        <v>507</v>
      </c>
      <c r="D314" s="5" t="s">
        <v>507</v>
      </c>
      <c r="E314" s="5" t="s">
        <v>507</v>
      </c>
      <c r="F314" s="20">
        <v>43581.501388888901</v>
      </c>
      <c r="G314" s="5" t="s">
        <v>507</v>
      </c>
      <c r="H314" s="5">
        <v>1.1139600000000001</v>
      </c>
      <c r="I314" s="47">
        <v>0.3</v>
      </c>
      <c r="J314" s="45">
        <v>0.05</v>
      </c>
      <c r="K314" s="45"/>
      <c r="L314" s="45"/>
    </row>
    <row r="315" spans="1:12" x14ac:dyDescent="0.25">
      <c r="C315" s="5">
        <v>99152385</v>
      </c>
      <c r="D315" s="5" t="s">
        <v>197</v>
      </c>
      <c r="E315" s="5">
        <v>5</v>
      </c>
      <c r="F315" s="20">
        <v>43581.486111111102</v>
      </c>
      <c r="G315" s="5" t="s">
        <v>507</v>
      </c>
      <c r="H315" s="5">
        <v>5556.1</v>
      </c>
      <c r="I315" s="47" t="s">
        <v>507</v>
      </c>
      <c r="J315" s="31" t="s">
        <v>507</v>
      </c>
      <c r="K315" s="31"/>
      <c r="L315" s="31"/>
    </row>
    <row r="316" spans="1:12" x14ac:dyDescent="0.25">
      <c r="B316" s="2" t="s">
        <v>545</v>
      </c>
      <c r="C316" s="5" t="s">
        <v>507</v>
      </c>
      <c r="D316" s="5" t="s">
        <v>507</v>
      </c>
      <c r="E316" s="5" t="s">
        <v>507</v>
      </c>
      <c r="F316" s="20">
        <v>43581.502083333296</v>
      </c>
      <c r="G316" s="5">
        <v>5558.4</v>
      </c>
      <c r="H316" s="5" t="s">
        <v>507</v>
      </c>
      <c r="I316" s="47">
        <v>2.2999999999999998</v>
      </c>
      <c r="J316" s="45">
        <v>1.1499999999999999</v>
      </c>
      <c r="K316" s="45"/>
      <c r="L316" s="45"/>
    </row>
    <row r="317" spans="1:12" x14ac:dyDescent="0.25">
      <c r="C317" s="5">
        <v>99152900</v>
      </c>
      <c r="D317" s="5" t="s">
        <v>295</v>
      </c>
      <c r="E317" s="5">
        <v>5</v>
      </c>
      <c r="F317" s="20">
        <v>43581.498611111099</v>
      </c>
      <c r="G317" s="5" t="s">
        <v>507</v>
      </c>
      <c r="H317" s="5">
        <v>12312.24</v>
      </c>
      <c r="I317" s="47" t="s">
        <v>507</v>
      </c>
      <c r="J317" s="31" t="s">
        <v>507</v>
      </c>
      <c r="K317" s="31"/>
      <c r="L317" s="31"/>
    </row>
    <row r="318" spans="1:12" x14ac:dyDescent="0.25">
      <c r="B318" s="2" t="s">
        <v>546</v>
      </c>
      <c r="C318" s="5" t="s">
        <v>507</v>
      </c>
      <c r="D318" s="5" t="s">
        <v>507</v>
      </c>
      <c r="E318" s="5" t="s">
        <v>507</v>
      </c>
      <c r="F318" s="20">
        <v>43581.677083333299</v>
      </c>
      <c r="G318" s="5">
        <v>12319.75</v>
      </c>
      <c r="H318" s="5" t="s">
        <v>507</v>
      </c>
      <c r="I318" s="47">
        <v>7.51</v>
      </c>
      <c r="J318" s="45">
        <v>3.76</v>
      </c>
      <c r="K318" s="45"/>
      <c r="L318" s="45"/>
    </row>
    <row r="319" spans="1:12" x14ac:dyDescent="0.25">
      <c r="C319" s="45" t="s">
        <v>507</v>
      </c>
      <c r="D319" s="45" t="s">
        <v>507</v>
      </c>
      <c r="E319" s="45" t="s">
        <v>507</v>
      </c>
      <c r="F319" s="45" t="s">
        <v>547</v>
      </c>
      <c r="G319" s="48">
        <v>7</v>
      </c>
      <c r="H319" s="49" t="s">
        <v>507</v>
      </c>
      <c r="I319" s="46">
        <v>3.23</v>
      </c>
      <c r="J319" s="48">
        <v>2.7</v>
      </c>
      <c r="K319" s="48"/>
      <c r="L319" s="48"/>
    </row>
    <row r="320" spans="1:12" x14ac:dyDescent="0.25">
      <c r="B320" s="2" t="s">
        <v>548</v>
      </c>
      <c r="C320" s="31" t="s">
        <v>549</v>
      </c>
      <c r="D320" s="31" t="s">
        <v>4</v>
      </c>
      <c r="E320" s="31">
        <v>5</v>
      </c>
      <c r="F320" s="31" t="s">
        <v>550</v>
      </c>
      <c r="G320" s="50" t="s">
        <v>507</v>
      </c>
      <c r="H320" s="51">
        <v>1.01925</v>
      </c>
      <c r="I320" s="44" t="s">
        <v>507</v>
      </c>
      <c r="J320" s="50" t="s">
        <v>507</v>
      </c>
      <c r="K320" s="50"/>
      <c r="L320" s="50"/>
    </row>
    <row r="321" spans="2:12" x14ac:dyDescent="0.25">
      <c r="B321" s="2" t="s">
        <v>551</v>
      </c>
      <c r="C321" s="45" t="s">
        <v>507</v>
      </c>
      <c r="D321" s="45" t="s">
        <v>507</v>
      </c>
      <c r="E321" s="45" t="s">
        <v>507</v>
      </c>
      <c r="F321" s="45" t="s">
        <v>552</v>
      </c>
      <c r="G321" s="48">
        <v>1.01999</v>
      </c>
      <c r="H321" s="49" t="s">
        <v>507</v>
      </c>
      <c r="I321" s="46">
        <v>3.25</v>
      </c>
      <c r="J321" s="48">
        <v>4.12</v>
      </c>
      <c r="K321" s="48"/>
      <c r="L321" s="48"/>
    </row>
    <row r="322" spans="2:12" x14ac:dyDescent="0.25">
      <c r="C322" s="31" t="s">
        <v>553</v>
      </c>
      <c r="D322" s="31" t="s">
        <v>2</v>
      </c>
      <c r="E322" s="31">
        <v>5</v>
      </c>
      <c r="F322" s="31" t="s">
        <v>554</v>
      </c>
      <c r="G322" s="50">
        <v>1.11365</v>
      </c>
      <c r="H322" s="51" t="s">
        <v>507</v>
      </c>
      <c r="I322" s="44" t="s">
        <v>507</v>
      </c>
      <c r="J322" s="50" t="s">
        <v>507</v>
      </c>
      <c r="K322" s="50"/>
      <c r="L322" s="50"/>
    </row>
    <row r="323" spans="2:12" x14ac:dyDescent="0.25">
      <c r="B323" s="2" t="s">
        <v>555</v>
      </c>
      <c r="C323" s="45" t="s">
        <v>507</v>
      </c>
      <c r="D323" s="45" t="s">
        <v>507</v>
      </c>
      <c r="E323" s="45" t="s">
        <v>507</v>
      </c>
      <c r="F323" s="45" t="s">
        <v>556</v>
      </c>
      <c r="G323" s="48" t="s">
        <v>507</v>
      </c>
      <c r="H323" s="49">
        <v>1.11361</v>
      </c>
      <c r="I323" s="46">
        <v>0.18</v>
      </c>
      <c r="J323" s="48">
        <v>0.18</v>
      </c>
      <c r="K323" s="48"/>
      <c r="L323" s="48"/>
    </row>
    <row r="324" spans="2:12" x14ac:dyDescent="0.25">
      <c r="C324" s="31" t="s">
        <v>557</v>
      </c>
      <c r="D324" s="31" t="s">
        <v>295</v>
      </c>
      <c r="E324" s="31">
        <v>3</v>
      </c>
      <c r="F324" s="31" t="s">
        <v>558</v>
      </c>
      <c r="G324" s="50" t="s">
        <v>507</v>
      </c>
      <c r="H324" s="51">
        <v>12</v>
      </c>
      <c r="I324" s="44" t="s">
        <v>507</v>
      </c>
      <c r="J324" s="50" t="s">
        <v>507</v>
      </c>
      <c r="K324" s="50"/>
      <c r="L324" s="50"/>
    </row>
    <row r="325" spans="2:12" x14ac:dyDescent="0.25">
      <c r="B325" s="2" t="s">
        <v>559</v>
      </c>
      <c r="C325" s="45" t="s">
        <v>507</v>
      </c>
      <c r="D325" s="45" t="s">
        <v>507</v>
      </c>
      <c r="E325" s="45" t="s">
        <v>507</v>
      </c>
      <c r="F325" s="45" t="s">
        <v>560</v>
      </c>
      <c r="G325" s="48">
        <v>12</v>
      </c>
      <c r="H325" s="49" t="s">
        <v>507</v>
      </c>
      <c r="I325" s="46">
        <v>0.49</v>
      </c>
      <c r="J325" s="48">
        <v>0.49</v>
      </c>
      <c r="K325" s="48"/>
      <c r="L325" s="48"/>
    </row>
    <row r="326" spans="2:12" x14ac:dyDescent="0.25">
      <c r="C326" s="31" t="s">
        <v>561</v>
      </c>
      <c r="D326" s="31" t="s">
        <v>197</v>
      </c>
      <c r="E326" s="31">
        <v>5</v>
      </c>
      <c r="F326" s="31" t="s">
        <v>562</v>
      </c>
      <c r="G326" s="50">
        <v>5</v>
      </c>
      <c r="H326" s="51" t="s">
        <v>507</v>
      </c>
      <c r="I326" s="44" t="s">
        <v>507</v>
      </c>
      <c r="J326" s="50" t="s">
        <v>507</v>
      </c>
      <c r="K326" s="50"/>
      <c r="L326" s="50"/>
    </row>
    <row r="327" spans="2:12" x14ac:dyDescent="0.25">
      <c r="B327" s="2" t="s">
        <v>563</v>
      </c>
      <c r="C327" s="45" t="s">
        <v>507</v>
      </c>
      <c r="D327" s="45" t="s">
        <v>507</v>
      </c>
      <c r="E327" s="45" t="s">
        <v>507</v>
      </c>
      <c r="F327" s="45" t="s">
        <v>562</v>
      </c>
      <c r="G327" s="48" t="s">
        <v>507</v>
      </c>
      <c r="H327" s="49">
        <v>5</v>
      </c>
      <c r="I327" s="46">
        <v>-0.7</v>
      </c>
      <c r="J327" s="48">
        <v>-0.7</v>
      </c>
      <c r="K327" s="48"/>
      <c r="L327" s="48"/>
    </row>
    <row r="328" spans="2:12" x14ac:dyDescent="0.25">
      <c r="C328" s="31" t="s">
        <v>564</v>
      </c>
      <c r="D328" s="31" t="s">
        <v>197</v>
      </c>
      <c r="E328" s="31">
        <v>5</v>
      </c>
      <c r="F328" s="31" t="s">
        <v>565</v>
      </c>
      <c r="G328" s="50">
        <v>5</v>
      </c>
      <c r="H328" s="51" t="s">
        <v>507</v>
      </c>
      <c r="I328" s="44" t="s">
        <v>507</v>
      </c>
      <c r="J328" s="50" t="s">
        <v>507</v>
      </c>
      <c r="K328" s="50"/>
      <c r="L328" s="50"/>
    </row>
    <row r="329" spans="2:12" x14ac:dyDescent="0.25">
      <c r="B329" s="2" t="s">
        <v>566</v>
      </c>
      <c r="C329" s="45" t="s">
        <v>507</v>
      </c>
      <c r="D329" s="45" t="s">
        <v>507</v>
      </c>
      <c r="E329" s="45" t="s">
        <v>507</v>
      </c>
      <c r="F329" s="45" t="s">
        <v>567</v>
      </c>
      <c r="G329" s="48" t="s">
        <v>507</v>
      </c>
      <c r="H329" s="49">
        <v>5</v>
      </c>
      <c r="I329" s="46">
        <v>-10.75</v>
      </c>
      <c r="J329" s="48">
        <v>-10.75</v>
      </c>
      <c r="K329" s="48"/>
      <c r="L329" s="48"/>
    </row>
    <row r="330" spans="2:12" x14ac:dyDescent="0.25">
      <c r="C330" s="31" t="s">
        <v>568</v>
      </c>
      <c r="D330" s="31" t="s">
        <v>2</v>
      </c>
      <c r="E330" s="31">
        <v>5</v>
      </c>
      <c r="F330" s="31" t="s">
        <v>569</v>
      </c>
      <c r="G330" s="50">
        <v>1.1194599999999999</v>
      </c>
      <c r="H330" s="51" t="s">
        <v>507</v>
      </c>
      <c r="I330" s="44" t="s">
        <v>507</v>
      </c>
      <c r="J330" s="50" t="s">
        <v>507</v>
      </c>
      <c r="K330" s="50"/>
      <c r="L330" s="50"/>
    </row>
    <row r="331" spans="2:12" x14ac:dyDescent="0.25">
      <c r="B331" s="2" t="s">
        <v>570</v>
      </c>
      <c r="C331" s="45" t="s">
        <v>507</v>
      </c>
      <c r="D331" s="45" t="s">
        <v>507</v>
      </c>
      <c r="E331" s="45" t="s">
        <v>507</v>
      </c>
      <c r="F331" s="45" t="s">
        <v>571</v>
      </c>
      <c r="G331" s="48" t="s">
        <v>507</v>
      </c>
      <c r="H331" s="49">
        <v>1.11649</v>
      </c>
      <c r="I331" s="46">
        <v>13.3</v>
      </c>
      <c r="J331" s="48">
        <v>13.3</v>
      </c>
      <c r="K331" s="48"/>
      <c r="L331" s="48"/>
    </row>
    <row r="332" spans="2:12" x14ac:dyDescent="0.25">
      <c r="C332" s="31" t="s">
        <v>572</v>
      </c>
      <c r="D332" s="31" t="s">
        <v>197</v>
      </c>
      <c r="E332" s="31">
        <v>5</v>
      </c>
      <c r="F332" s="31" t="s">
        <v>573</v>
      </c>
      <c r="G332" s="50" t="s">
        <v>507</v>
      </c>
      <c r="H332" s="51">
        <v>5</v>
      </c>
      <c r="I332" s="44" t="s">
        <v>507</v>
      </c>
      <c r="J332" s="50"/>
      <c r="K332" s="50"/>
      <c r="L332" s="50"/>
    </row>
    <row r="333" spans="2:12" x14ac:dyDescent="0.25">
      <c r="B333" s="2" t="s">
        <v>574</v>
      </c>
      <c r="C333" s="45" t="s">
        <v>507</v>
      </c>
      <c r="D333" s="45" t="s">
        <v>507</v>
      </c>
      <c r="E333" s="45" t="s">
        <v>507</v>
      </c>
      <c r="F333" s="45" t="s">
        <v>575</v>
      </c>
      <c r="G333" s="48">
        <v>5</v>
      </c>
      <c r="H333" s="49" t="s">
        <v>507</v>
      </c>
      <c r="I333" s="46">
        <v>0.05</v>
      </c>
      <c r="J333" s="48"/>
      <c r="K333" s="48"/>
      <c r="L333" s="48"/>
    </row>
    <row r="334" spans="2:12" x14ac:dyDescent="0.25">
      <c r="C334" s="31" t="s">
        <v>576</v>
      </c>
      <c r="D334" s="31" t="s">
        <v>295</v>
      </c>
      <c r="E334" s="31">
        <v>3</v>
      </c>
      <c r="F334" s="31" t="s">
        <v>577</v>
      </c>
      <c r="G334" s="50">
        <v>12</v>
      </c>
      <c r="H334" s="51" t="s">
        <v>507</v>
      </c>
      <c r="I334" s="44" t="s">
        <v>507</v>
      </c>
      <c r="J334" s="50"/>
      <c r="K334" s="50"/>
      <c r="L334" s="50"/>
    </row>
    <row r="335" spans="2:12" ht="45" x14ac:dyDescent="0.25">
      <c r="B335" s="5" t="s">
        <v>578</v>
      </c>
      <c r="C335" s="45" t="s">
        <v>507</v>
      </c>
      <c r="D335" s="45" t="s">
        <v>507</v>
      </c>
      <c r="E335" s="45" t="s">
        <v>507</v>
      </c>
      <c r="F335" s="45" t="s">
        <v>579</v>
      </c>
      <c r="G335" s="48" t="s">
        <v>507</v>
      </c>
      <c r="H335" s="49">
        <v>12</v>
      </c>
      <c r="I335" s="46">
        <v>1.71</v>
      </c>
      <c r="J335" s="48"/>
      <c r="K335" s="48"/>
      <c r="L335" s="48"/>
    </row>
    <row r="336" spans="2:12" x14ac:dyDescent="0.25">
      <c r="C336" s="31" t="s">
        <v>580</v>
      </c>
      <c r="D336" s="31" t="s">
        <v>581</v>
      </c>
      <c r="E336" s="31">
        <v>4</v>
      </c>
      <c r="F336" s="51" t="s">
        <v>582</v>
      </c>
      <c r="G336" s="50">
        <v>7</v>
      </c>
      <c r="H336" s="51" t="s">
        <v>507</v>
      </c>
      <c r="I336" s="44" t="s">
        <v>507</v>
      </c>
      <c r="J336" s="50"/>
      <c r="K336" s="50"/>
      <c r="L336" s="50"/>
    </row>
    <row r="337" spans="2:12" ht="30" x14ac:dyDescent="0.25">
      <c r="B337" s="5" t="s">
        <v>583</v>
      </c>
      <c r="C337" s="45" t="s">
        <v>507</v>
      </c>
      <c r="D337" s="45" t="s">
        <v>507</v>
      </c>
      <c r="E337" s="45" t="s">
        <v>507</v>
      </c>
      <c r="F337" s="49" t="s">
        <v>584</v>
      </c>
      <c r="G337" s="48" t="s">
        <v>507</v>
      </c>
      <c r="H337" s="49">
        <v>7</v>
      </c>
      <c r="I337" s="46">
        <v>-2.8</v>
      </c>
      <c r="J337" s="48"/>
      <c r="K337" s="48"/>
      <c r="L337" s="48"/>
    </row>
    <row r="338" spans="2:12" x14ac:dyDescent="0.25">
      <c r="C338" s="31" t="s">
        <v>585</v>
      </c>
      <c r="D338" s="31" t="s">
        <v>197</v>
      </c>
      <c r="E338" s="31">
        <v>5</v>
      </c>
      <c r="F338" s="51" t="s">
        <v>586</v>
      </c>
      <c r="G338" s="50" t="s">
        <v>507</v>
      </c>
      <c r="H338" s="51">
        <v>5</v>
      </c>
      <c r="I338" s="44" t="s">
        <v>507</v>
      </c>
      <c r="J338" s="50"/>
      <c r="K338" s="50"/>
      <c r="L338" s="50"/>
    </row>
    <row r="339" spans="2:12" x14ac:dyDescent="0.25">
      <c r="B339" s="2" t="s">
        <v>487</v>
      </c>
      <c r="C339" s="45" t="s">
        <v>507</v>
      </c>
      <c r="D339" s="45" t="s">
        <v>507</v>
      </c>
      <c r="E339" s="45" t="s">
        <v>507</v>
      </c>
      <c r="F339" s="49" t="s">
        <v>587</v>
      </c>
      <c r="G339" s="48">
        <v>5</v>
      </c>
      <c r="H339" s="49" t="s">
        <v>507</v>
      </c>
      <c r="I339" s="46">
        <v>-3.7</v>
      </c>
      <c r="J339" s="48"/>
      <c r="K339" s="48"/>
      <c r="L339" s="48"/>
    </row>
    <row r="340" spans="2:12" x14ac:dyDescent="0.25">
      <c r="C340" s="31" t="s">
        <v>588</v>
      </c>
      <c r="D340" s="31" t="s">
        <v>2</v>
      </c>
      <c r="E340" s="31">
        <v>5</v>
      </c>
      <c r="F340" s="51" t="s">
        <v>589</v>
      </c>
      <c r="G340" s="50">
        <v>1.125</v>
      </c>
      <c r="H340" s="51" t="s">
        <v>507</v>
      </c>
      <c r="I340" s="44" t="s">
        <v>507</v>
      </c>
      <c r="J340" s="50"/>
      <c r="K340" s="50"/>
      <c r="L340" s="50"/>
    </row>
    <row r="341" spans="2:12" x14ac:dyDescent="0.25">
      <c r="B341" s="2" t="s">
        <v>590</v>
      </c>
      <c r="C341" s="45" t="s">
        <v>507</v>
      </c>
      <c r="D341" s="45" t="s">
        <v>507</v>
      </c>
      <c r="E341" s="45" t="s">
        <v>507</v>
      </c>
      <c r="F341" s="49" t="s">
        <v>587</v>
      </c>
      <c r="G341" s="48" t="s">
        <v>507</v>
      </c>
      <c r="H341" s="49">
        <v>1.12527</v>
      </c>
      <c r="I341" s="46">
        <v>-1.2</v>
      </c>
      <c r="J341" s="48"/>
      <c r="K341" s="48"/>
      <c r="L341" s="48"/>
    </row>
    <row r="342" spans="2:12" x14ac:dyDescent="0.25">
      <c r="C342" s="31" t="s">
        <v>591</v>
      </c>
      <c r="D342" s="31" t="s">
        <v>197</v>
      </c>
      <c r="E342" s="31">
        <v>5</v>
      </c>
      <c r="F342" s="51" t="s">
        <v>592</v>
      </c>
      <c r="G342" s="50">
        <v>5</v>
      </c>
      <c r="H342" s="51" t="s">
        <v>507</v>
      </c>
      <c r="I342" s="44" t="s">
        <v>507</v>
      </c>
      <c r="J342" s="50"/>
      <c r="K342" s="50"/>
      <c r="L342" s="50"/>
    </row>
    <row r="343" spans="2:12" x14ac:dyDescent="0.25">
      <c r="B343" s="2" t="s">
        <v>593</v>
      </c>
      <c r="C343" s="45" t="s">
        <v>507</v>
      </c>
      <c r="D343" s="45" t="s">
        <v>507</v>
      </c>
      <c r="E343" s="45" t="s">
        <v>507</v>
      </c>
      <c r="F343" s="49" t="s">
        <v>594</v>
      </c>
      <c r="G343" s="48" t="s">
        <v>507</v>
      </c>
      <c r="H343" s="49">
        <v>5</v>
      </c>
      <c r="I343" s="46">
        <v>-5.95</v>
      </c>
      <c r="J343" s="48"/>
      <c r="K343" s="48"/>
      <c r="L343" s="48"/>
    </row>
    <row r="344" spans="2:12" x14ac:dyDescent="0.25">
      <c r="C344" s="31" t="s">
        <v>595</v>
      </c>
      <c r="D344" s="31" t="s">
        <v>295</v>
      </c>
      <c r="E344" s="31">
        <v>10</v>
      </c>
      <c r="F344" s="51" t="s">
        <v>596</v>
      </c>
      <c r="G344" s="50">
        <v>12</v>
      </c>
      <c r="H344" s="51" t="s">
        <v>507</v>
      </c>
      <c r="I344" s="44" t="s">
        <v>507</v>
      </c>
      <c r="J344" s="50"/>
      <c r="K344" s="50"/>
      <c r="L344" s="50"/>
    </row>
    <row r="345" spans="2:12" x14ac:dyDescent="0.25">
      <c r="B345" s="2" t="s">
        <v>597</v>
      </c>
      <c r="C345" s="45" t="s">
        <v>507</v>
      </c>
      <c r="D345" s="45" t="s">
        <v>507</v>
      </c>
      <c r="E345" s="45" t="s">
        <v>507</v>
      </c>
      <c r="F345" s="49" t="s">
        <v>598</v>
      </c>
      <c r="G345" s="48" t="s">
        <v>507</v>
      </c>
      <c r="H345" s="49">
        <v>12</v>
      </c>
      <c r="I345" s="46">
        <v>-30.98</v>
      </c>
      <c r="J345" s="48"/>
      <c r="K345" s="48"/>
      <c r="L345" s="48"/>
    </row>
    <row r="346" spans="2:12" ht="63" x14ac:dyDescent="0.25">
      <c r="C346" s="52" t="s">
        <v>507</v>
      </c>
      <c r="D346" s="53" t="s">
        <v>507</v>
      </c>
      <c r="E346" s="53" t="s">
        <v>507</v>
      </c>
      <c r="F346" s="54" t="s">
        <v>599</v>
      </c>
      <c r="G346" s="55" t="s">
        <v>507</v>
      </c>
      <c r="H346" s="56">
        <v>12005.99</v>
      </c>
      <c r="I346" s="57">
        <v>-1.85</v>
      </c>
      <c r="J346" s="58"/>
      <c r="K346" s="58"/>
      <c r="L346" s="58"/>
    </row>
    <row r="347" spans="2:12" ht="63" x14ac:dyDescent="0.25">
      <c r="B347" s="2" t="s">
        <v>597</v>
      </c>
      <c r="C347" s="59" t="s">
        <v>600</v>
      </c>
      <c r="D347" s="60" t="s">
        <v>295</v>
      </c>
      <c r="E347" s="61">
        <v>1</v>
      </c>
      <c r="F347" s="62" t="s">
        <v>601</v>
      </c>
      <c r="G347" s="63">
        <v>11987.5</v>
      </c>
      <c r="H347" s="62" t="s">
        <v>507</v>
      </c>
      <c r="I347" s="64" t="s">
        <v>507</v>
      </c>
      <c r="J347" s="65"/>
      <c r="K347" s="65"/>
      <c r="L347" s="65"/>
    </row>
    <row r="348" spans="2:12" ht="63" x14ac:dyDescent="0.25">
      <c r="C348" s="52" t="s">
        <v>507</v>
      </c>
      <c r="D348" s="53" t="s">
        <v>507</v>
      </c>
      <c r="E348" s="53" t="s">
        <v>507</v>
      </c>
      <c r="F348" s="54" t="s">
        <v>602</v>
      </c>
      <c r="G348" s="55" t="s">
        <v>507</v>
      </c>
      <c r="H348" s="56">
        <v>11979.65</v>
      </c>
      <c r="I348" s="57">
        <v>-3.59</v>
      </c>
      <c r="J348" s="58"/>
      <c r="K348" s="58"/>
      <c r="L348" s="58"/>
    </row>
    <row r="349" spans="2:12" ht="63" x14ac:dyDescent="0.25">
      <c r="B349" s="2" t="s">
        <v>603</v>
      </c>
      <c r="C349" s="59" t="s">
        <v>604</v>
      </c>
      <c r="D349" s="60" t="s">
        <v>295</v>
      </c>
      <c r="E349" s="61">
        <v>2</v>
      </c>
      <c r="F349" s="62" t="s">
        <v>605</v>
      </c>
      <c r="G349" s="63">
        <v>11961.7</v>
      </c>
      <c r="H349" s="62" t="s">
        <v>507</v>
      </c>
      <c r="I349" s="64" t="s">
        <v>507</v>
      </c>
      <c r="J349" s="65"/>
      <c r="K349" s="65"/>
      <c r="L349" s="65"/>
    </row>
    <row r="350" spans="2:12" ht="63" x14ac:dyDescent="0.25">
      <c r="C350" s="52" t="s">
        <v>507</v>
      </c>
      <c r="D350" s="53" t="s">
        <v>507</v>
      </c>
      <c r="E350" s="53" t="s">
        <v>507</v>
      </c>
      <c r="F350" s="54" t="s">
        <v>606</v>
      </c>
      <c r="G350" s="55" t="s">
        <v>507</v>
      </c>
      <c r="H350" s="56">
        <v>11752.19</v>
      </c>
      <c r="I350" s="57">
        <v>-0.24</v>
      </c>
      <c r="J350" s="58"/>
      <c r="K350" s="58"/>
      <c r="L350" s="58"/>
    </row>
    <row r="351" spans="2:12" ht="63" x14ac:dyDescent="0.25">
      <c r="B351" s="2" t="s">
        <v>603</v>
      </c>
      <c r="C351" s="59" t="s">
        <v>607</v>
      </c>
      <c r="D351" s="60" t="s">
        <v>295</v>
      </c>
      <c r="E351" s="61">
        <v>2</v>
      </c>
      <c r="F351" s="62" t="s">
        <v>608</v>
      </c>
      <c r="G351" s="63">
        <v>11751.01</v>
      </c>
      <c r="H351" s="62" t="s">
        <v>507</v>
      </c>
      <c r="I351" s="64" t="s">
        <v>507</v>
      </c>
      <c r="J351" s="65"/>
      <c r="K351" s="65"/>
      <c r="L351" s="65"/>
    </row>
    <row r="352" spans="2:12" ht="63" x14ac:dyDescent="0.25">
      <c r="C352" s="52" t="s">
        <v>507</v>
      </c>
      <c r="D352" s="53" t="s">
        <v>507</v>
      </c>
      <c r="E352" s="53" t="s">
        <v>507</v>
      </c>
      <c r="F352" s="54" t="s">
        <v>609</v>
      </c>
      <c r="G352" s="55" t="s">
        <v>507</v>
      </c>
      <c r="H352" s="56">
        <v>11761.27</v>
      </c>
      <c r="I352" s="57">
        <v>-2.98</v>
      </c>
      <c r="J352" s="58"/>
      <c r="K352" s="58"/>
      <c r="L352" s="58"/>
    </row>
    <row r="353" spans="2:12" ht="63" x14ac:dyDescent="0.25">
      <c r="B353" s="2" t="s">
        <v>603</v>
      </c>
      <c r="C353" s="59" t="s">
        <v>610</v>
      </c>
      <c r="D353" s="60" t="s">
        <v>295</v>
      </c>
      <c r="E353" s="61">
        <v>2</v>
      </c>
      <c r="F353" s="62" t="s">
        <v>611</v>
      </c>
      <c r="G353" s="63">
        <v>11746.35</v>
      </c>
      <c r="H353" s="62" t="s">
        <v>507</v>
      </c>
      <c r="I353" s="64" t="s">
        <v>507</v>
      </c>
      <c r="J353" s="65"/>
      <c r="K353" s="65"/>
      <c r="L353" s="65"/>
    </row>
    <row r="354" spans="2:12" ht="63" x14ac:dyDescent="0.25">
      <c r="C354" s="52" t="s">
        <v>507</v>
      </c>
      <c r="D354" s="53" t="s">
        <v>507</v>
      </c>
      <c r="E354" s="53" t="s">
        <v>507</v>
      </c>
      <c r="F354" s="54" t="s">
        <v>612</v>
      </c>
      <c r="G354" s="58">
        <v>11686.33</v>
      </c>
      <c r="H354" s="54" t="s">
        <v>507</v>
      </c>
      <c r="I354" s="57">
        <v>-0.28999999999999998</v>
      </c>
      <c r="J354" s="58"/>
      <c r="K354" s="58"/>
      <c r="L354" s="58"/>
    </row>
    <row r="355" spans="2:12" ht="63" x14ac:dyDescent="0.25">
      <c r="B355" s="2" t="s">
        <v>603</v>
      </c>
      <c r="C355" s="59" t="s">
        <v>613</v>
      </c>
      <c r="D355" s="60" t="s">
        <v>295</v>
      </c>
      <c r="E355" s="61">
        <v>2</v>
      </c>
      <c r="F355" s="62" t="s">
        <v>614</v>
      </c>
      <c r="G355" s="65" t="s">
        <v>507</v>
      </c>
      <c r="H355" s="66">
        <v>11687.79</v>
      </c>
      <c r="I355" s="64" t="s">
        <v>507</v>
      </c>
      <c r="J355" s="65"/>
      <c r="K355" s="65"/>
      <c r="L355" s="65"/>
    </row>
    <row r="356" spans="2:12" ht="63" x14ac:dyDescent="0.25">
      <c r="C356" s="52" t="s">
        <v>507</v>
      </c>
      <c r="D356" s="53" t="s">
        <v>507</v>
      </c>
      <c r="E356" s="53" t="s">
        <v>507</v>
      </c>
      <c r="F356" s="54" t="s">
        <v>599</v>
      </c>
      <c r="G356" s="58">
        <v>5474.5</v>
      </c>
      <c r="H356" s="54" t="s">
        <v>507</v>
      </c>
      <c r="I356" s="57">
        <v>64.900000000000006</v>
      </c>
      <c r="J356" s="58"/>
      <c r="K356" s="58"/>
      <c r="L356" s="58"/>
    </row>
    <row r="357" spans="2:12" ht="63" x14ac:dyDescent="0.25">
      <c r="B357" s="2" t="s">
        <v>615</v>
      </c>
      <c r="C357" s="59" t="s">
        <v>616</v>
      </c>
      <c r="D357" s="60" t="s">
        <v>197</v>
      </c>
      <c r="E357" s="61">
        <v>10</v>
      </c>
      <c r="F357" s="62" t="s">
        <v>617</v>
      </c>
      <c r="G357" s="65" t="s">
        <v>507</v>
      </c>
      <c r="H357" s="66">
        <v>5409.6</v>
      </c>
      <c r="I357" s="64" t="s">
        <v>507</v>
      </c>
      <c r="J357" s="65"/>
      <c r="K357" s="65"/>
      <c r="L357" s="65"/>
    </row>
    <row r="358" spans="2:12" ht="63" x14ac:dyDescent="0.25">
      <c r="C358" s="52" t="s">
        <v>507</v>
      </c>
      <c r="D358" s="53" t="s">
        <v>507</v>
      </c>
      <c r="E358" s="53" t="s">
        <v>507</v>
      </c>
      <c r="F358" s="54" t="s">
        <v>618</v>
      </c>
      <c r="G358" s="58">
        <v>7239.05</v>
      </c>
      <c r="H358" s="54" t="s">
        <v>507</v>
      </c>
      <c r="I358" s="57">
        <v>-16.32</v>
      </c>
      <c r="J358" s="58"/>
      <c r="K358" s="58"/>
      <c r="L358" s="58"/>
    </row>
    <row r="359" spans="2:12" ht="63" x14ac:dyDescent="0.25">
      <c r="B359" s="2" t="s">
        <v>619</v>
      </c>
      <c r="C359" s="59" t="s">
        <v>620</v>
      </c>
      <c r="D359" s="60" t="s">
        <v>581</v>
      </c>
      <c r="E359" s="61">
        <v>3</v>
      </c>
      <c r="F359" s="62" t="s">
        <v>621</v>
      </c>
      <c r="G359" s="65" t="s">
        <v>507</v>
      </c>
      <c r="H359" s="66">
        <v>7285.6</v>
      </c>
      <c r="I359" s="64" t="s">
        <v>507</v>
      </c>
      <c r="J359" s="65"/>
      <c r="K359" s="65"/>
      <c r="L359" s="65"/>
    </row>
    <row r="360" spans="2:12" ht="63" x14ac:dyDescent="0.25">
      <c r="C360" s="52" t="s">
        <v>507</v>
      </c>
      <c r="D360" s="53" t="s">
        <v>507</v>
      </c>
      <c r="E360" s="53" t="s">
        <v>507</v>
      </c>
      <c r="F360" s="54" t="s">
        <v>622</v>
      </c>
      <c r="G360" s="58">
        <v>5334.9</v>
      </c>
      <c r="H360" s="54" t="s">
        <v>507</v>
      </c>
      <c r="I360" s="57">
        <v>1.36</v>
      </c>
      <c r="J360" s="58"/>
      <c r="K360" s="58"/>
      <c r="L360" s="58"/>
    </row>
    <row r="361" spans="2:12" ht="63" x14ac:dyDescent="0.25">
      <c r="B361" s="2" t="s">
        <v>623</v>
      </c>
      <c r="C361" s="59" t="s">
        <v>624</v>
      </c>
      <c r="D361" s="60" t="s">
        <v>197</v>
      </c>
      <c r="E361" s="61">
        <v>4</v>
      </c>
      <c r="F361" s="62" t="s">
        <v>625</v>
      </c>
      <c r="G361" s="65" t="s">
        <v>507</v>
      </c>
      <c r="H361" s="66">
        <v>5331.5</v>
      </c>
      <c r="I361" s="64" t="s">
        <v>507</v>
      </c>
      <c r="J361" s="65"/>
      <c r="K361" s="65"/>
      <c r="L361" s="65"/>
    </row>
    <row r="362" spans="2:12" ht="63" x14ac:dyDescent="0.25">
      <c r="C362" s="52" t="s">
        <v>507</v>
      </c>
      <c r="D362" s="53" t="s">
        <v>507</v>
      </c>
      <c r="E362" s="53" t="s">
        <v>507</v>
      </c>
      <c r="F362" s="54" t="s">
        <v>626</v>
      </c>
      <c r="G362" s="58">
        <v>11395.7</v>
      </c>
      <c r="H362" s="54" t="s">
        <v>507</v>
      </c>
      <c r="I362" s="57">
        <v>9.17</v>
      </c>
      <c r="J362" s="58"/>
      <c r="K362" s="58"/>
      <c r="L362" s="58"/>
    </row>
    <row r="363" spans="2:12" ht="63" x14ac:dyDescent="0.25">
      <c r="B363" s="2" t="s">
        <v>627</v>
      </c>
      <c r="C363" s="59" t="s">
        <v>628</v>
      </c>
      <c r="D363" s="60" t="s">
        <v>295</v>
      </c>
      <c r="E363" s="61">
        <v>2</v>
      </c>
      <c r="F363" s="62" t="s">
        <v>629</v>
      </c>
      <c r="G363" s="65" t="s">
        <v>507</v>
      </c>
      <c r="H363" s="66">
        <v>11349.85</v>
      </c>
      <c r="I363" s="64" t="s">
        <v>507</v>
      </c>
      <c r="J363" s="65"/>
      <c r="K363" s="65"/>
      <c r="L363" s="65"/>
    </row>
    <row r="364" spans="2:12" ht="63" x14ac:dyDescent="0.25">
      <c r="C364" s="52" t="s">
        <v>507</v>
      </c>
      <c r="D364" s="53" t="s">
        <v>507</v>
      </c>
      <c r="E364" s="53" t="s">
        <v>507</v>
      </c>
      <c r="F364" s="54" t="s">
        <v>630</v>
      </c>
      <c r="G364" s="67">
        <v>1.3400300000000001</v>
      </c>
      <c r="H364" s="54" t="s">
        <v>507</v>
      </c>
      <c r="I364" s="57">
        <v>1.59</v>
      </c>
      <c r="J364" s="58"/>
      <c r="K364" s="58"/>
      <c r="L364" s="58"/>
    </row>
    <row r="365" spans="2:12" ht="63" x14ac:dyDescent="0.25">
      <c r="B365" s="2" t="s">
        <v>501</v>
      </c>
      <c r="C365" s="59" t="s">
        <v>631</v>
      </c>
      <c r="D365" s="60" t="s">
        <v>6</v>
      </c>
      <c r="E365" s="61">
        <v>15000</v>
      </c>
      <c r="F365" s="62" t="s">
        <v>632</v>
      </c>
      <c r="G365" s="65" t="s">
        <v>507</v>
      </c>
      <c r="H365" s="68">
        <v>1.3398699999999999</v>
      </c>
      <c r="I365" s="64" t="s">
        <v>507</v>
      </c>
      <c r="J365" s="65"/>
      <c r="K365" s="65"/>
      <c r="L365" s="65"/>
    </row>
    <row r="366" spans="2:12" ht="63" x14ac:dyDescent="0.25">
      <c r="C366" s="52" t="s">
        <v>507</v>
      </c>
      <c r="D366" s="53" t="s">
        <v>507</v>
      </c>
      <c r="E366" s="53" t="s">
        <v>507</v>
      </c>
      <c r="F366" s="54" t="s">
        <v>633</v>
      </c>
      <c r="G366" s="69">
        <v>109.947</v>
      </c>
      <c r="H366" s="54" t="s">
        <v>507</v>
      </c>
      <c r="I366" s="57">
        <v>2.0099999999999998</v>
      </c>
      <c r="J366" s="58"/>
      <c r="K366" s="58"/>
      <c r="L366" s="58"/>
    </row>
    <row r="367" spans="2:12" ht="63" x14ac:dyDescent="0.25">
      <c r="C367" s="59" t="s">
        <v>634</v>
      </c>
      <c r="D367" s="60" t="s">
        <v>5</v>
      </c>
      <c r="E367" s="61">
        <v>5000</v>
      </c>
      <c r="F367" s="62" t="s">
        <v>635</v>
      </c>
      <c r="G367" s="65" t="s">
        <v>507</v>
      </c>
      <c r="H367" s="70">
        <v>109.89700000000001</v>
      </c>
      <c r="I367" s="64" t="s">
        <v>507</v>
      </c>
      <c r="J367" s="65"/>
      <c r="K367" s="65"/>
      <c r="L367" s="65"/>
    </row>
    <row r="368" spans="2:12" ht="63" x14ac:dyDescent="0.25">
      <c r="C368" s="52" t="s">
        <v>507</v>
      </c>
      <c r="D368" s="53" t="s">
        <v>507</v>
      </c>
      <c r="E368" s="53" t="s">
        <v>507</v>
      </c>
      <c r="F368" s="54" t="s">
        <v>636</v>
      </c>
      <c r="G368" s="55" t="s">
        <v>507</v>
      </c>
      <c r="H368" s="71">
        <v>110.134</v>
      </c>
      <c r="I368" s="57">
        <v>-18.82</v>
      </c>
      <c r="J368" s="58"/>
      <c r="K368" s="58"/>
      <c r="L368" s="58"/>
    </row>
    <row r="369" spans="2:12" ht="63" x14ac:dyDescent="0.25">
      <c r="C369" s="59" t="s">
        <v>637</v>
      </c>
      <c r="D369" s="60" t="s">
        <v>5</v>
      </c>
      <c r="E369" s="61">
        <v>10000</v>
      </c>
      <c r="F369" s="62" t="s">
        <v>638</v>
      </c>
      <c r="G369" s="72">
        <v>109.9</v>
      </c>
      <c r="H369" s="62" t="s">
        <v>507</v>
      </c>
      <c r="I369" s="64" t="s">
        <v>507</v>
      </c>
      <c r="J369" s="65"/>
      <c r="K369" s="65"/>
      <c r="L369" s="65"/>
    </row>
    <row r="370" spans="2:12" ht="63" x14ac:dyDescent="0.25">
      <c r="C370" s="52" t="s">
        <v>507</v>
      </c>
      <c r="D370" s="53" t="s">
        <v>507</v>
      </c>
      <c r="E370" s="53" t="s">
        <v>507</v>
      </c>
      <c r="F370" s="54" t="s">
        <v>639</v>
      </c>
      <c r="G370" s="55" t="s">
        <v>507</v>
      </c>
      <c r="H370" s="73">
        <v>1.31613</v>
      </c>
      <c r="I370" s="57">
        <v>-25.11</v>
      </c>
      <c r="J370" s="58"/>
      <c r="K370" s="58"/>
      <c r="L370" s="58"/>
    </row>
    <row r="371" spans="2:12" ht="63" x14ac:dyDescent="0.25">
      <c r="C371" s="59" t="s">
        <v>640</v>
      </c>
      <c r="D371" s="60" t="s">
        <v>7</v>
      </c>
      <c r="E371" s="61">
        <v>5000</v>
      </c>
      <c r="F371" s="62" t="s">
        <v>641</v>
      </c>
      <c r="G371" s="74">
        <v>1.3104499999999999</v>
      </c>
      <c r="H371" s="62" t="s">
        <v>507</v>
      </c>
      <c r="I371" s="64" t="s">
        <v>507</v>
      </c>
      <c r="J371" s="65"/>
      <c r="K371" s="65"/>
      <c r="L371" s="65"/>
    </row>
    <row r="372" spans="2:12" ht="63" x14ac:dyDescent="0.25">
      <c r="C372" s="52" t="s">
        <v>507</v>
      </c>
      <c r="D372" s="53" t="s">
        <v>507</v>
      </c>
      <c r="E372" s="53" t="s">
        <v>507</v>
      </c>
      <c r="F372" s="54" t="s">
        <v>642</v>
      </c>
      <c r="G372" s="55" t="s">
        <v>507</v>
      </c>
      <c r="H372" s="56">
        <v>11758.24</v>
      </c>
      <c r="I372" s="57">
        <v>5.99</v>
      </c>
      <c r="J372" s="58"/>
      <c r="K372" s="58"/>
      <c r="L372" s="58"/>
    </row>
    <row r="373" spans="2:12" ht="63" x14ac:dyDescent="0.25">
      <c r="C373" s="59" t="s">
        <v>643</v>
      </c>
      <c r="D373" s="60" t="s">
        <v>295</v>
      </c>
      <c r="E373" s="61">
        <v>10</v>
      </c>
      <c r="F373" s="62" t="s">
        <v>644</v>
      </c>
      <c r="G373" s="63">
        <v>11764.23</v>
      </c>
      <c r="H373" s="62" t="s">
        <v>507</v>
      </c>
      <c r="I373" s="64" t="s">
        <v>507</v>
      </c>
      <c r="J373" s="65"/>
      <c r="K373" s="65"/>
      <c r="L373" s="65"/>
    </row>
    <row r="374" spans="2:12" ht="63" x14ac:dyDescent="0.25">
      <c r="C374" s="52" t="s">
        <v>507</v>
      </c>
      <c r="D374" s="53" t="s">
        <v>507</v>
      </c>
      <c r="E374" s="53" t="s">
        <v>507</v>
      </c>
      <c r="F374" s="54" t="s">
        <v>645</v>
      </c>
      <c r="G374" s="58">
        <v>11777.69</v>
      </c>
      <c r="H374" s="54" t="s">
        <v>507</v>
      </c>
      <c r="I374" s="57">
        <v>22.43</v>
      </c>
      <c r="J374" s="58"/>
      <c r="K374" s="58"/>
      <c r="L374" s="58"/>
    </row>
    <row r="375" spans="2:12" ht="63" x14ac:dyDescent="0.25">
      <c r="C375" s="59" t="s">
        <v>646</v>
      </c>
      <c r="D375" s="60" t="s">
        <v>295</v>
      </c>
      <c r="E375" s="61">
        <v>2</v>
      </c>
      <c r="F375" s="62" t="s">
        <v>647</v>
      </c>
      <c r="G375" s="65" t="s">
        <v>507</v>
      </c>
      <c r="H375" s="66">
        <v>11665.55</v>
      </c>
      <c r="I375" s="64" t="s">
        <v>507</v>
      </c>
      <c r="J375" s="65"/>
      <c r="K375" s="65"/>
      <c r="L375" s="65"/>
    </row>
    <row r="376" spans="2:12" ht="63" x14ac:dyDescent="0.25">
      <c r="C376" s="52" t="s">
        <v>507</v>
      </c>
      <c r="D376" s="53" t="s">
        <v>507</v>
      </c>
      <c r="E376" s="53" t="s">
        <v>507</v>
      </c>
      <c r="F376" s="54" t="s">
        <v>648</v>
      </c>
      <c r="G376" s="58">
        <v>11509.85</v>
      </c>
      <c r="H376" s="54" t="s">
        <v>507</v>
      </c>
      <c r="I376" s="57">
        <v>-3.84</v>
      </c>
      <c r="J376" s="58"/>
      <c r="K376" s="58"/>
      <c r="L376" s="58"/>
    </row>
    <row r="377" spans="2:12" ht="63" x14ac:dyDescent="0.25">
      <c r="C377" s="59" t="s">
        <v>649</v>
      </c>
      <c r="D377" s="60" t="s">
        <v>295</v>
      </c>
      <c r="E377" s="61">
        <v>2</v>
      </c>
      <c r="F377" s="62" t="s">
        <v>650</v>
      </c>
      <c r="G377" s="65" t="s">
        <v>507</v>
      </c>
      <c r="H377" s="66">
        <v>11529.07</v>
      </c>
      <c r="I377" s="64" t="s">
        <v>507</v>
      </c>
      <c r="J377" s="65"/>
      <c r="K377" s="65"/>
      <c r="L377" s="65"/>
    </row>
    <row r="378" spans="2:12" ht="63" x14ac:dyDescent="0.25">
      <c r="C378" s="52" t="s">
        <v>507</v>
      </c>
      <c r="D378" s="53" t="s">
        <v>507</v>
      </c>
      <c r="E378" s="53" t="s">
        <v>507</v>
      </c>
      <c r="F378" s="54" t="s">
        <v>651</v>
      </c>
      <c r="G378" s="58">
        <v>5338.3</v>
      </c>
      <c r="H378" s="54" t="s">
        <v>507</v>
      </c>
      <c r="I378" s="57">
        <v>65.900000000000006</v>
      </c>
      <c r="J378" s="58"/>
      <c r="K378" s="58"/>
      <c r="L378" s="58"/>
    </row>
    <row r="379" spans="2:12" ht="63" x14ac:dyDescent="0.25">
      <c r="C379" s="59" t="s">
        <v>652</v>
      </c>
      <c r="D379" s="60" t="s">
        <v>197</v>
      </c>
      <c r="E379" s="61">
        <v>10</v>
      </c>
      <c r="F379" s="62" t="s">
        <v>653</v>
      </c>
      <c r="G379" s="65" t="s">
        <v>507</v>
      </c>
      <c r="H379" s="66">
        <v>5272.4</v>
      </c>
      <c r="I379" s="64" t="s">
        <v>507</v>
      </c>
      <c r="J379" s="65"/>
      <c r="K379" s="65"/>
      <c r="L379" s="65"/>
    </row>
    <row r="380" spans="2:12" ht="63" x14ac:dyDescent="0.25">
      <c r="C380" s="52" t="s">
        <v>507</v>
      </c>
      <c r="D380" s="53" t="s">
        <v>507</v>
      </c>
      <c r="E380" s="53" t="s">
        <v>507</v>
      </c>
      <c r="F380" s="54" t="s">
        <v>654</v>
      </c>
      <c r="G380" s="55" t="s">
        <v>507</v>
      </c>
      <c r="H380" s="73">
        <v>1.30949</v>
      </c>
      <c r="I380" s="57">
        <v>-5.0599999999999996</v>
      </c>
      <c r="J380" s="58"/>
      <c r="K380" s="58"/>
      <c r="L380" s="58"/>
    </row>
    <row r="381" spans="2:12" ht="63" x14ac:dyDescent="0.25">
      <c r="C381" s="59" t="s">
        <v>655</v>
      </c>
      <c r="D381" s="60" t="s">
        <v>7</v>
      </c>
      <c r="E381" s="61">
        <v>10000</v>
      </c>
      <c r="F381" s="62" t="s">
        <v>654</v>
      </c>
      <c r="G381" s="74">
        <v>1.3089200000000001</v>
      </c>
      <c r="H381" s="62" t="s">
        <v>507</v>
      </c>
      <c r="I381" s="64" t="s">
        <v>507</v>
      </c>
      <c r="J381" s="65"/>
      <c r="K381" s="65"/>
      <c r="L381" s="65"/>
    </row>
    <row r="382" spans="2:12" ht="63" x14ac:dyDescent="0.25">
      <c r="B382" s="2" t="s">
        <v>656</v>
      </c>
      <c r="C382" s="52" t="s">
        <v>507</v>
      </c>
      <c r="D382" s="53" t="s">
        <v>507</v>
      </c>
      <c r="E382" s="53" t="s">
        <v>507</v>
      </c>
      <c r="F382" s="54" t="s">
        <v>657</v>
      </c>
      <c r="G382" s="58">
        <v>5260.6</v>
      </c>
      <c r="H382" s="54" t="s">
        <v>507</v>
      </c>
      <c r="I382" s="57">
        <v>-40.6</v>
      </c>
      <c r="J382" s="58"/>
      <c r="K382" s="58"/>
      <c r="L382" s="58"/>
    </row>
    <row r="383" spans="2:12" ht="63" x14ac:dyDescent="0.25">
      <c r="C383" s="59" t="s">
        <v>658</v>
      </c>
      <c r="D383" s="60" t="s">
        <v>197</v>
      </c>
      <c r="E383" s="61">
        <v>20</v>
      </c>
      <c r="F383" s="62" t="s">
        <v>659</v>
      </c>
      <c r="G383" s="65" t="s">
        <v>507</v>
      </c>
      <c r="H383" s="66">
        <v>5280.9</v>
      </c>
      <c r="I383" s="64" t="s">
        <v>507</v>
      </c>
      <c r="J383" s="65"/>
      <c r="K383" s="65"/>
      <c r="L383" s="65"/>
    </row>
    <row r="384" spans="2:12" ht="63" x14ac:dyDescent="0.25">
      <c r="C384" s="52" t="s">
        <v>507</v>
      </c>
      <c r="D384" s="53" t="s">
        <v>507</v>
      </c>
      <c r="E384" s="53" t="s">
        <v>507</v>
      </c>
      <c r="F384" s="54" t="s">
        <v>660</v>
      </c>
      <c r="G384" s="58">
        <v>11563.47</v>
      </c>
      <c r="H384" s="54" t="s">
        <v>507</v>
      </c>
      <c r="I384" s="57">
        <v>6.34</v>
      </c>
      <c r="J384" s="58"/>
      <c r="K384" s="58"/>
      <c r="L384" s="58"/>
    </row>
    <row r="385" spans="2:12" ht="63" x14ac:dyDescent="0.25">
      <c r="B385" s="2" t="s">
        <v>656</v>
      </c>
      <c r="C385" s="59" t="s">
        <v>661</v>
      </c>
      <c r="D385" s="60" t="s">
        <v>295</v>
      </c>
      <c r="E385" s="61">
        <v>10</v>
      </c>
      <c r="F385" s="62" t="s">
        <v>662</v>
      </c>
      <c r="G385" s="65" t="s">
        <v>507</v>
      </c>
      <c r="H385" s="66">
        <v>11557.13</v>
      </c>
      <c r="I385" s="64" t="s">
        <v>507</v>
      </c>
      <c r="J385" s="65"/>
      <c r="K385" s="65"/>
      <c r="L385" s="65"/>
    </row>
    <row r="386" spans="2:12" ht="63" x14ac:dyDescent="0.25">
      <c r="C386" s="52" t="s">
        <v>507</v>
      </c>
      <c r="D386" s="53" t="s">
        <v>507</v>
      </c>
      <c r="E386" s="53" t="s">
        <v>507</v>
      </c>
      <c r="F386" s="54" t="s">
        <v>663</v>
      </c>
      <c r="G386" s="58">
        <v>11551.2</v>
      </c>
      <c r="H386" s="54" t="s">
        <v>507</v>
      </c>
      <c r="I386" s="57">
        <v>-229.24</v>
      </c>
      <c r="J386" s="58"/>
      <c r="K386" s="58"/>
      <c r="L386" s="58"/>
    </row>
    <row r="387" spans="2:12" ht="63" x14ac:dyDescent="0.25">
      <c r="C387" s="59" t="s">
        <v>664</v>
      </c>
      <c r="D387" s="60" t="s">
        <v>295</v>
      </c>
      <c r="E387" s="61">
        <v>40</v>
      </c>
      <c r="F387" s="62" t="s">
        <v>665</v>
      </c>
      <c r="G387" s="65" t="s">
        <v>507</v>
      </c>
      <c r="H387" s="66">
        <v>11608.51</v>
      </c>
      <c r="I387" s="64" t="s">
        <v>507</v>
      </c>
      <c r="J387" s="65"/>
      <c r="K387" s="65"/>
      <c r="L387" s="65"/>
    </row>
    <row r="389" spans="2:12" ht="30" x14ac:dyDescent="0.25">
      <c r="B389" s="5" t="s">
        <v>266</v>
      </c>
    </row>
  </sheetData>
  <mergeCells count="1">
    <mergeCell ref="A269:A283"/>
  </mergeCells>
  <conditionalFormatting sqref="J221:J1048576 J19:J118 J1:J9">
    <cfRule type="cellIs" dxfId="1" priority="2" operator="lessThan">
      <formula>0</formula>
    </cfRule>
  </conditionalFormatting>
  <conditionalFormatting sqref="J19:J1048576 J1:J9">
    <cfRule type="cellIs" dxfId="0" priority="3" operator="lessThan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9"/>
  <sheetViews>
    <sheetView zoomScale="90" zoomScaleNormal="90" workbookViewId="0">
      <selection activeCell="P33" sqref="P33"/>
    </sheetView>
  </sheetViews>
  <sheetFormatPr baseColWidth="10" defaultColWidth="9.140625" defaultRowHeight="15" x14ac:dyDescent="0.25"/>
  <cols>
    <col min="1" max="2" width="8.7109375" customWidth="1"/>
    <col min="3" max="3" width="50.28515625" customWidth="1"/>
    <col min="4" max="1025" width="8.7109375" customWidth="1"/>
  </cols>
  <sheetData>
    <row r="1" spans="1:3" x14ac:dyDescent="0.25">
      <c r="A1" s="75" t="s">
        <v>159</v>
      </c>
      <c r="B1" s="11" t="s">
        <v>188</v>
      </c>
      <c r="C1" s="11" t="s">
        <v>13</v>
      </c>
    </row>
    <row r="2" spans="1:3" x14ac:dyDescent="0.25">
      <c r="A2" s="12">
        <v>43466</v>
      </c>
    </row>
    <row r="3" spans="1:3" x14ac:dyDescent="0.25">
      <c r="A3" s="12">
        <v>43467</v>
      </c>
      <c r="C3" t="s">
        <v>666</v>
      </c>
    </row>
    <row r="4" spans="1:3" x14ac:dyDescent="0.25">
      <c r="A4" s="12">
        <v>43468</v>
      </c>
      <c r="C4" t="s">
        <v>666</v>
      </c>
    </row>
    <row r="5" spans="1:3" x14ac:dyDescent="0.25">
      <c r="A5" s="12">
        <v>43469</v>
      </c>
      <c r="C5" t="s">
        <v>666</v>
      </c>
    </row>
    <row r="6" spans="1:3" x14ac:dyDescent="0.25">
      <c r="A6" s="12">
        <v>43470</v>
      </c>
    </row>
    <row r="7" spans="1:3" x14ac:dyDescent="0.25">
      <c r="A7" s="12">
        <v>43471</v>
      </c>
    </row>
    <row r="8" spans="1:3" x14ac:dyDescent="0.25">
      <c r="A8" s="12">
        <v>43472</v>
      </c>
      <c r="C8" t="s">
        <v>666</v>
      </c>
    </row>
    <row r="9" spans="1:3" x14ac:dyDescent="0.25">
      <c r="A9" s="12">
        <v>43473</v>
      </c>
      <c r="C9" t="s">
        <v>666</v>
      </c>
    </row>
    <row r="10" spans="1:3" x14ac:dyDescent="0.25">
      <c r="A10" s="12">
        <v>43474</v>
      </c>
      <c r="C10" t="s">
        <v>666</v>
      </c>
    </row>
    <row r="11" spans="1:3" x14ac:dyDescent="0.25">
      <c r="A11" s="12">
        <v>43475</v>
      </c>
      <c r="C11" t="s">
        <v>667</v>
      </c>
    </row>
    <row r="12" spans="1:3" ht="45" x14ac:dyDescent="0.25">
      <c r="A12" s="12">
        <v>43476</v>
      </c>
      <c r="C12" s="6" t="s">
        <v>668</v>
      </c>
    </row>
    <row r="13" spans="1:3" x14ac:dyDescent="0.25">
      <c r="A13" s="12">
        <v>43477</v>
      </c>
    </row>
    <row r="14" spans="1:3" x14ac:dyDescent="0.25">
      <c r="A14" s="12">
        <v>43478</v>
      </c>
    </row>
    <row r="15" spans="1:3" x14ac:dyDescent="0.25">
      <c r="A15" s="12">
        <v>43479</v>
      </c>
      <c r="C15" t="s">
        <v>669</v>
      </c>
    </row>
    <row r="16" spans="1:3" x14ac:dyDescent="0.25">
      <c r="A16" s="12">
        <v>43480</v>
      </c>
      <c r="C16" t="s">
        <v>666</v>
      </c>
    </row>
    <row r="17" spans="1:3" x14ac:dyDescent="0.25">
      <c r="A17" s="12">
        <v>43481</v>
      </c>
      <c r="C17" t="s">
        <v>666</v>
      </c>
    </row>
    <row r="18" spans="1:3" x14ac:dyDescent="0.25">
      <c r="A18" s="12">
        <v>43482</v>
      </c>
      <c r="C18" t="s">
        <v>666</v>
      </c>
    </row>
    <row r="19" spans="1:3" x14ac:dyDescent="0.25">
      <c r="A19" s="12">
        <v>43483</v>
      </c>
      <c r="C19" t="s">
        <v>666</v>
      </c>
    </row>
    <row r="20" spans="1:3" x14ac:dyDescent="0.25">
      <c r="A20" s="12">
        <v>43484</v>
      </c>
    </row>
    <row r="21" spans="1:3" x14ac:dyDescent="0.25">
      <c r="A21" s="12">
        <v>43485</v>
      </c>
    </row>
    <row r="22" spans="1:3" x14ac:dyDescent="0.25">
      <c r="A22" s="12">
        <v>43486</v>
      </c>
      <c r="C22" t="s">
        <v>670</v>
      </c>
    </row>
    <row r="23" spans="1:3" ht="45" x14ac:dyDescent="0.25">
      <c r="A23" s="12">
        <v>43487</v>
      </c>
      <c r="C23" s="6" t="s">
        <v>671</v>
      </c>
    </row>
    <row r="24" spans="1:3" ht="30" x14ac:dyDescent="0.25">
      <c r="A24" s="12">
        <v>43488</v>
      </c>
      <c r="C24" s="6" t="s">
        <v>672</v>
      </c>
    </row>
    <row r="25" spans="1:3" x14ac:dyDescent="0.25">
      <c r="A25" s="12">
        <v>43489</v>
      </c>
      <c r="C25" t="s">
        <v>673</v>
      </c>
    </row>
    <row r="26" spans="1:3" x14ac:dyDescent="0.25">
      <c r="A26" s="12">
        <v>43490</v>
      </c>
      <c r="C26" t="s">
        <v>666</v>
      </c>
    </row>
    <row r="27" spans="1:3" x14ac:dyDescent="0.25">
      <c r="A27" s="12">
        <v>43491</v>
      </c>
    </row>
    <row r="28" spans="1:3" x14ac:dyDescent="0.25">
      <c r="A28" s="12">
        <v>43492</v>
      </c>
    </row>
    <row r="29" spans="1:3" ht="45" x14ac:dyDescent="0.25">
      <c r="A29" s="12">
        <v>43493</v>
      </c>
      <c r="C29" s="6" t="s">
        <v>674</v>
      </c>
    </row>
    <row r="30" spans="1:3" x14ac:dyDescent="0.25">
      <c r="A30" s="12">
        <v>43494</v>
      </c>
      <c r="C30" t="s">
        <v>673</v>
      </c>
    </row>
    <row r="31" spans="1:3" ht="45" x14ac:dyDescent="0.25">
      <c r="A31" s="12">
        <v>43495</v>
      </c>
      <c r="C31" s="6" t="s">
        <v>675</v>
      </c>
    </row>
    <row r="32" spans="1:3" x14ac:dyDescent="0.25">
      <c r="A32" s="12">
        <v>43496</v>
      </c>
      <c r="C32" t="s">
        <v>666</v>
      </c>
    </row>
    <row r="33" spans="1:3" x14ac:dyDescent="0.25">
      <c r="A33" s="12">
        <v>43497</v>
      </c>
      <c r="C33" t="s">
        <v>666</v>
      </c>
    </row>
    <row r="34" spans="1:3" x14ac:dyDescent="0.25">
      <c r="A34" s="12">
        <v>43498</v>
      </c>
      <c r="C34" t="s">
        <v>666</v>
      </c>
    </row>
    <row r="35" spans="1:3" x14ac:dyDescent="0.25">
      <c r="A35" s="12">
        <v>43499</v>
      </c>
    </row>
    <row r="36" spans="1:3" x14ac:dyDescent="0.25">
      <c r="A36" s="12">
        <v>43500</v>
      </c>
    </row>
    <row r="37" spans="1:3" x14ac:dyDescent="0.25">
      <c r="A37" s="12">
        <v>43501</v>
      </c>
      <c r="C37" t="s">
        <v>666</v>
      </c>
    </row>
    <row r="38" spans="1:3" x14ac:dyDescent="0.25">
      <c r="A38" s="12">
        <v>43502</v>
      </c>
      <c r="C38" t="s">
        <v>666</v>
      </c>
    </row>
    <row r="39" spans="1:3" x14ac:dyDescent="0.25">
      <c r="A39" s="12">
        <v>43503</v>
      </c>
      <c r="C39" t="s">
        <v>676</v>
      </c>
    </row>
    <row r="40" spans="1:3" x14ac:dyDescent="0.25">
      <c r="A40" s="12">
        <v>43504</v>
      </c>
      <c r="C40" t="s">
        <v>677</v>
      </c>
    </row>
    <row r="41" spans="1:3" x14ac:dyDescent="0.25">
      <c r="A41" s="12">
        <v>43505</v>
      </c>
    </row>
    <row r="42" spans="1:3" x14ac:dyDescent="0.25">
      <c r="A42" s="12">
        <v>43506</v>
      </c>
    </row>
    <row r="43" spans="1:3" ht="30" x14ac:dyDescent="0.25">
      <c r="A43" s="12">
        <v>43507</v>
      </c>
      <c r="C43" s="6" t="s">
        <v>678</v>
      </c>
    </row>
    <row r="44" spans="1:3" x14ac:dyDescent="0.25">
      <c r="A44" s="12">
        <v>43508</v>
      </c>
      <c r="C44" t="s">
        <v>666</v>
      </c>
    </row>
    <row r="45" spans="1:3" x14ac:dyDescent="0.25">
      <c r="A45" s="12">
        <v>43509</v>
      </c>
      <c r="C45" t="s">
        <v>679</v>
      </c>
    </row>
    <row r="46" spans="1:3" x14ac:dyDescent="0.25">
      <c r="A46" s="12">
        <v>43510</v>
      </c>
      <c r="C46" t="s">
        <v>680</v>
      </c>
    </row>
    <row r="47" spans="1:3" x14ac:dyDescent="0.25">
      <c r="A47" s="12">
        <v>43511</v>
      </c>
      <c r="C47" t="s">
        <v>666</v>
      </c>
    </row>
    <row r="48" spans="1:3" x14ac:dyDescent="0.25">
      <c r="A48" s="12">
        <v>43512</v>
      </c>
    </row>
    <row r="49" spans="1:3" x14ac:dyDescent="0.25">
      <c r="A49" s="12">
        <v>43513</v>
      </c>
    </row>
    <row r="50" spans="1:3" x14ac:dyDescent="0.25">
      <c r="A50" s="12">
        <v>43514</v>
      </c>
      <c r="C50" t="s">
        <v>677</v>
      </c>
    </row>
    <row r="51" spans="1:3" ht="30" x14ac:dyDescent="0.25">
      <c r="A51" s="12">
        <v>43515</v>
      </c>
      <c r="C51" s="6" t="s">
        <v>681</v>
      </c>
    </row>
    <row r="52" spans="1:3" x14ac:dyDescent="0.25">
      <c r="A52" s="12">
        <v>43516</v>
      </c>
      <c r="C52" t="s">
        <v>666</v>
      </c>
    </row>
    <row r="53" spans="1:3" x14ac:dyDescent="0.25">
      <c r="A53" s="12">
        <v>43517</v>
      </c>
      <c r="C53" t="s">
        <v>677</v>
      </c>
    </row>
    <row r="54" spans="1:3" x14ac:dyDescent="0.25">
      <c r="A54" s="12">
        <v>43518</v>
      </c>
      <c r="C54" t="s">
        <v>666</v>
      </c>
    </row>
    <row r="55" spans="1:3" x14ac:dyDescent="0.25">
      <c r="A55" s="12">
        <v>43519</v>
      </c>
    </row>
    <row r="56" spans="1:3" x14ac:dyDescent="0.25">
      <c r="A56" s="12">
        <v>43520</v>
      </c>
    </row>
    <row r="57" spans="1:3" x14ac:dyDescent="0.25">
      <c r="A57" s="12">
        <v>43521</v>
      </c>
      <c r="C57" t="s">
        <v>666</v>
      </c>
    </row>
    <row r="58" spans="1:3" x14ac:dyDescent="0.25">
      <c r="A58" s="12">
        <v>43522</v>
      </c>
      <c r="C58" t="s">
        <v>666</v>
      </c>
    </row>
    <row r="59" spans="1:3" x14ac:dyDescent="0.25">
      <c r="A59" s="12">
        <v>43523</v>
      </c>
      <c r="C59" t="s">
        <v>677</v>
      </c>
    </row>
    <row r="60" spans="1:3" x14ac:dyDescent="0.25">
      <c r="A60" s="12">
        <v>43524</v>
      </c>
      <c r="C60" t="s">
        <v>666</v>
      </c>
    </row>
    <row r="61" spans="1:3" x14ac:dyDescent="0.25">
      <c r="A61" s="12">
        <v>43525</v>
      </c>
    </row>
    <row r="62" spans="1:3" x14ac:dyDescent="0.25">
      <c r="A62" s="12">
        <v>43526</v>
      </c>
    </row>
    <row r="63" spans="1:3" x14ac:dyDescent="0.25">
      <c r="A63" s="12">
        <v>43527</v>
      </c>
    </row>
    <row r="64" spans="1:3" x14ac:dyDescent="0.25">
      <c r="A64" s="12">
        <v>43528</v>
      </c>
    </row>
    <row r="65" spans="1:1" x14ac:dyDescent="0.25">
      <c r="A65" s="12">
        <v>43529</v>
      </c>
    </row>
    <row r="66" spans="1:1" x14ac:dyDescent="0.25">
      <c r="A66" s="12">
        <v>43530</v>
      </c>
    </row>
    <row r="67" spans="1:1" x14ac:dyDescent="0.25">
      <c r="A67" s="12">
        <v>43531</v>
      </c>
    </row>
    <row r="68" spans="1:1" x14ac:dyDescent="0.25">
      <c r="A68" s="12">
        <v>43532</v>
      </c>
    </row>
    <row r="69" spans="1:1" x14ac:dyDescent="0.25">
      <c r="A69" s="12">
        <v>43533</v>
      </c>
    </row>
    <row r="70" spans="1:1" x14ac:dyDescent="0.25">
      <c r="A70" s="12">
        <v>43534</v>
      </c>
    </row>
    <row r="71" spans="1:1" x14ac:dyDescent="0.25">
      <c r="A71" s="12">
        <v>43535</v>
      </c>
    </row>
    <row r="72" spans="1:1" x14ac:dyDescent="0.25">
      <c r="A72" s="12">
        <v>43536</v>
      </c>
    </row>
    <row r="73" spans="1:1" x14ac:dyDescent="0.25">
      <c r="A73" s="12">
        <v>43537</v>
      </c>
    </row>
    <row r="74" spans="1:1" x14ac:dyDescent="0.25">
      <c r="A74" s="12">
        <v>43538</v>
      </c>
    </row>
    <row r="75" spans="1:1" x14ac:dyDescent="0.25">
      <c r="A75" s="12">
        <v>43539</v>
      </c>
    </row>
    <row r="76" spans="1:1" x14ac:dyDescent="0.25">
      <c r="A76" s="12">
        <v>43540</v>
      </c>
    </row>
    <row r="77" spans="1:1" x14ac:dyDescent="0.25">
      <c r="A77" s="12">
        <v>43541</v>
      </c>
    </row>
    <row r="78" spans="1:1" x14ac:dyDescent="0.25">
      <c r="A78" s="12">
        <v>43542</v>
      </c>
    </row>
    <row r="79" spans="1:1" x14ac:dyDescent="0.25">
      <c r="A79" s="12">
        <v>43543</v>
      </c>
    </row>
    <row r="80" spans="1:1" x14ac:dyDescent="0.25">
      <c r="A80" s="12">
        <v>43544</v>
      </c>
    </row>
    <row r="81" spans="1:1" x14ac:dyDescent="0.25">
      <c r="A81" s="12">
        <v>43545</v>
      </c>
    </row>
    <row r="82" spans="1:1" x14ac:dyDescent="0.25">
      <c r="A82" s="12">
        <v>43546</v>
      </c>
    </row>
    <row r="83" spans="1:1" x14ac:dyDescent="0.25">
      <c r="A83" s="12">
        <v>43547</v>
      </c>
    </row>
    <row r="84" spans="1:1" x14ac:dyDescent="0.25">
      <c r="A84" s="12">
        <v>43548</v>
      </c>
    </row>
    <row r="85" spans="1:1" x14ac:dyDescent="0.25">
      <c r="A85" s="12">
        <v>43549</v>
      </c>
    </row>
    <row r="86" spans="1:1" x14ac:dyDescent="0.25">
      <c r="A86" s="12">
        <v>43550</v>
      </c>
    </row>
    <row r="87" spans="1:1" x14ac:dyDescent="0.25">
      <c r="A87" s="12">
        <v>43551</v>
      </c>
    </row>
    <row r="88" spans="1:1" x14ac:dyDescent="0.25">
      <c r="A88" s="12">
        <v>43552</v>
      </c>
    </row>
    <row r="89" spans="1:1" x14ac:dyDescent="0.25">
      <c r="A89" s="12">
        <v>43553</v>
      </c>
    </row>
    <row r="90" spans="1:1" x14ac:dyDescent="0.25">
      <c r="A90" s="12">
        <v>43554</v>
      </c>
    </row>
    <row r="91" spans="1:1" x14ac:dyDescent="0.25">
      <c r="A91" s="12">
        <v>43555</v>
      </c>
    </row>
    <row r="92" spans="1:1" x14ac:dyDescent="0.25">
      <c r="A92" s="12">
        <v>43556</v>
      </c>
    </row>
    <row r="93" spans="1:1" x14ac:dyDescent="0.25">
      <c r="A93" s="12">
        <v>43557</v>
      </c>
    </row>
    <row r="94" spans="1:1" x14ac:dyDescent="0.25">
      <c r="A94" s="12">
        <v>43558</v>
      </c>
    </row>
    <row r="95" spans="1:1" x14ac:dyDescent="0.25">
      <c r="A95" s="12">
        <v>43559</v>
      </c>
    </row>
    <row r="96" spans="1:1" x14ac:dyDescent="0.25">
      <c r="A96" s="12">
        <v>43560</v>
      </c>
    </row>
    <row r="97" spans="1:1" x14ac:dyDescent="0.25">
      <c r="A97" s="12">
        <v>43561</v>
      </c>
    </row>
    <row r="98" spans="1:1" x14ac:dyDescent="0.25">
      <c r="A98" s="12">
        <v>43562</v>
      </c>
    </row>
    <row r="99" spans="1:1" x14ac:dyDescent="0.25">
      <c r="A99" s="12">
        <v>43563</v>
      </c>
    </row>
    <row r="100" spans="1:1" x14ac:dyDescent="0.25">
      <c r="A100" s="12">
        <v>43564</v>
      </c>
    </row>
    <row r="101" spans="1:1" x14ac:dyDescent="0.25">
      <c r="A101" s="12">
        <v>43565</v>
      </c>
    </row>
    <row r="102" spans="1:1" x14ac:dyDescent="0.25">
      <c r="A102" s="12">
        <v>43566</v>
      </c>
    </row>
    <row r="103" spans="1:1" x14ac:dyDescent="0.25">
      <c r="A103" s="12">
        <v>43567</v>
      </c>
    </row>
    <row r="104" spans="1:1" x14ac:dyDescent="0.25">
      <c r="A104" s="12">
        <v>43568</v>
      </c>
    </row>
    <row r="105" spans="1:1" x14ac:dyDescent="0.25">
      <c r="A105" s="12">
        <v>43569</v>
      </c>
    </row>
    <row r="106" spans="1:1" x14ac:dyDescent="0.25">
      <c r="A106" s="12">
        <v>43570</v>
      </c>
    </row>
    <row r="107" spans="1:1" x14ac:dyDescent="0.25">
      <c r="A107" s="12">
        <v>43571</v>
      </c>
    </row>
    <row r="108" spans="1:1" x14ac:dyDescent="0.25">
      <c r="A108" s="12">
        <v>43572</v>
      </c>
    </row>
    <row r="109" spans="1:1" x14ac:dyDescent="0.25">
      <c r="A109" s="12">
        <v>43573</v>
      </c>
    </row>
    <row r="110" spans="1:1" x14ac:dyDescent="0.25">
      <c r="A110" s="12">
        <v>43574</v>
      </c>
    </row>
    <row r="111" spans="1:1" x14ac:dyDescent="0.25">
      <c r="A111" s="12">
        <v>43575</v>
      </c>
    </row>
    <row r="112" spans="1:1" x14ac:dyDescent="0.25">
      <c r="A112" s="12">
        <v>43576</v>
      </c>
    </row>
    <row r="113" spans="1:1" x14ac:dyDescent="0.25">
      <c r="A113" s="12">
        <v>43577</v>
      </c>
    </row>
    <row r="114" spans="1:1" x14ac:dyDescent="0.25">
      <c r="A114" s="12">
        <v>43578</v>
      </c>
    </row>
    <row r="115" spans="1:1" x14ac:dyDescent="0.25">
      <c r="A115" s="12">
        <v>43579</v>
      </c>
    </row>
    <row r="116" spans="1:1" x14ac:dyDescent="0.25">
      <c r="A116" s="12">
        <v>43580</v>
      </c>
    </row>
    <row r="117" spans="1:1" x14ac:dyDescent="0.25">
      <c r="A117" s="12">
        <v>43581</v>
      </c>
    </row>
    <row r="118" spans="1:1" x14ac:dyDescent="0.25">
      <c r="A118" s="12">
        <v>43582</v>
      </c>
    </row>
    <row r="119" spans="1:1" x14ac:dyDescent="0.25">
      <c r="A119" s="12">
        <v>43583</v>
      </c>
    </row>
    <row r="120" spans="1:1" x14ac:dyDescent="0.25">
      <c r="A120" s="12">
        <v>43584</v>
      </c>
    </row>
    <row r="121" spans="1:1" x14ac:dyDescent="0.25">
      <c r="A121" s="12">
        <v>43585</v>
      </c>
    </row>
    <row r="122" spans="1:1" x14ac:dyDescent="0.25">
      <c r="A122" s="12">
        <v>43586</v>
      </c>
    </row>
    <row r="123" spans="1:1" x14ac:dyDescent="0.25">
      <c r="A123" s="12">
        <v>43587</v>
      </c>
    </row>
    <row r="124" spans="1:1" x14ac:dyDescent="0.25">
      <c r="A124" s="12">
        <v>43588</v>
      </c>
    </row>
    <row r="125" spans="1:1" x14ac:dyDescent="0.25">
      <c r="A125" s="12">
        <v>43589</v>
      </c>
    </row>
    <row r="126" spans="1:1" x14ac:dyDescent="0.25">
      <c r="A126" s="12">
        <v>43590</v>
      </c>
    </row>
    <row r="127" spans="1:1" x14ac:dyDescent="0.25">
      <c r="A127" s="12">
        <v>43591</v>
      </c>
    </row>
    <row r="128" spans="1:1" x14ac:dyDescent="0.25">
      <c r="A128" s="12">
        <v>43592</v>
      </c>
    </row>
    <row r="129" spans="1:1" x14ac:dyDescent="0.25">
      <c r="A129" s="12">
        <v>43593</v>
      </c>
    </row>
    <row r="130" spans="1:1" x14ac:dyDescent="0.25">
      <c r="A130" s="12">
        <v>43594</v>
      </c>
    </row>
    <row r="131" spans="1:1" x14ac:dyDescent="0.25">
      <c r="A131" s="12">
        <v>43595</v>
      </c>
    </row>
    <row r="132" spans="1:1" x14ac:dyDescent="0.25">
      <c r="A132" s="12">
        <v>43596</v>
      </c>
    </row>
    <row r="133" spans="1:1" x14ac:dyDescent="0.25">
      <c r="A133" s="12">
        <v>43597</v>
      </c>
    </row>
    <row r="134" spans="1:1" x14ac:dyDescent="0.25">
      <c r="A134" s="12">
        <v>43598</v>
      </c>
    </row>
    <row r="135" spans="1:1" x14ac:dyDescent="0.25">
      <c r="A135" t="s">
        <v>682</v>
      </c>
    </row>
    <row r="136" spans="1:1" x14ac:dyDescent="0.25">
      <c r="A136" t="s">
        <v>683</v>
      </c>
    </row>
    <row r="137" spans="1:1" x14ac:dyDescent="0.25">
      <c r="A137" t="s">
        <v>684</v>
      </c>
    </row>
    <row r="138" spans="1:1" x14ac:dyDescent="0.25">
      <c r="A138" t="s">
        <v>685</v>
      </c>
    </row>
    <row r="139" spans="1:1" x14ac:dyDescent="0.25">
      <c r="A139" t="s">
        <v>686</v>
      </c>
    </row>
    <row r="140" spans="1:1" x14ac:dyDescent="0.25">
      <c r="A140" t="s">
        <v>687</v>
      </c>
    </row>
    <row r="141" spans="1:1" x14ac:dyDescent="0.25">
      <c r="A141" t="s">
        <v>688</v>
      </c>
    </row>
    <row r="142" spans="1:1" x14ac:dyDescent="0.25">
      <c r="A142" t="s">
        <v>689</v>
      </c>
    </row>
    <row r="143" spans="1:1" x14ac:dyDescent="0.25">
      <c r="A143" t="s">
        <v>690</v>
      </c>
    </row>
    <row r="144" spans="1:1" x14ac:dyDescent="0.25">
      <c r="A144" t="s">
        <v>691</v>
      </c>
    </row>
    <row r="145" spans="1:1" x14ac:dyDescent="0.25">
      <c r="A145" t="s">
        <v>692</v>
      </c>
    </row>
    <row r="146" spans="1:1" x14ac:dyDescent="0.25">
      <c r="A146" t="s">
        <v>693</v>
      </c>
    </row>
    <row r="147" spans="1:1" x14ac:dyDescent="0.25">
      <c r="A147" t="s">
        <v>694</v>
      </c>
    </row>
    <row r="148" spans="1:1" x14ac:dyDescent="0.25">
      <c r="A148" t="s">
        <v>695</v>
      </c>
    </row>
    <row r="149" spans="1:1" x14ac:dyDescent="0.25">
      <c r="A149" t="s">
        <v>696</v>
      </c>
    </row>
  </sheetData>
  <autoFilter ref="A1:C149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1430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ask</vt:lpstr>
      <vt:lpstr>DAYTRADE</vt:lpstr>
      <vt:lpstr>SCALP</vt:lpstr>
      <vt:lpstr>Feuille7</vt:lpstr>
      <vt:lpstr>intr</vt:lpstr>
      <vt:lpstr>positon</vt:lpstr>
      <vt:lpstr>TRADE</vt:lpstr>
      <vt:lpstr>DAX_CHECK</vt:lpstr>
      <vt:lpstr>TRADE!_FilterDatabase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NNOMEKOO</dc:creator>
  <cp:keywords>Classification=Select Classification Level, Classification=Public</cp:keywords>
  <dc:description/>
  <cp:lastModifiedBy>Richard NNOMEKOO</cp:lastModifiedBy>
  <cp:revision>67</cp:revision>
  <dcterms:created xsi:type="dcterms:W3CDTF">2018-05-24T12:49:02Z</dcterms:created>
  <dcterms:modified xsi:type="dcterms:W3CDTF">2019-07-30T10:58:33Z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BNP Paribas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TitusGUID">
    <vt:lpwstr>68830d4e-fdfc-4990-9f6e-9576e1e4a6bd</vt:lpwstr>
  </property>
  <property fmtid="{D5CDD505-2E9C-101B-9397-08002B2CF9AE}" pid="10" name="Classification">
    <vt:lpwstr>Public</vt:lpwstr>
  </property>
</Properties>
</file>