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740"/>
  </bookViews>
  <sheets>
    <sheet name="MM" sheetId="4" r:id="rId1"/>
  </sheets>
  <externalReferences>
    <externalReference r:id="rId2"/>
    <externalReference r:id="rId3"/>
    <externalReference r:id="rId4"/>
  </externalReferences>
  <definedNames>
    <definedName name="Architecture" localSheetId="0">'[1]Dashboard Trading'!#REF!</definedName>
    <definedName name="Architecture">'[1]Dashboard Trading'!#REF!</definedName>
    <definedName name="Composant" localSheetId="0">'[1]Dashboard Trading'!#REF!</definedName>
    <definedName name="Composant">'[1]Dashboard Trading'!#REF!</definedName>
    <definedName name="Domaine">'[1]Dashboard Trading'!$N$7:$N$17</definedName>
    <definedName name="Etat" localSheetId="0">'[1]Dashboard Trading'!#REF!</definedName>
    <definedName name="Etat">'[1]Dashboard Trading'!#REF!</definedName>
    <definedName name="KeyUser">[2]Listes!$A$3:$A$30</definedName>
    <definedName name="Prj_IST" localSheetId="0">#REF!</definedName>
    <definedName name="Prj_IST">#REF!</definedName>
    <definedName name="Qui" localSheetId="0">'[1]Dashboard Trading'!#REF!</definedName>
    <definedName name="Qui">'[1]Dashboard Trading'!#REF!</definedName>
    <definedName name="Statut">[3]Liste!$A$2:$A$6</definedName>
    <definedName name="Sujet">'[1]Dashboard Trading'!$O$7:$O$20</definedName>
    <definedName name="tata">[0]!tata</definedName>
    <definedName name="toto">[0]!toto</definedName>
    <definedName name="totot">[0]!totot</definedName>
    <definedName name="Type2">[2]Listes!$C$3:$C$20</definedName>
    <definedName name="xxx" localSheetId="0">#N/A</definedName>
    <definedName name="xxx">#N/A</definedName>
  </definedNames>
  <calcPr calcId="145621"/>
</workbook>
</file>

<file path=xl/calcChain.xml><?xml version="1.0" encoding="utf-8"?>
<calcChain xmlns="http://schemas.openxmlformats.org/spreadsheetml/2006/main">
  <c r="F20" i="4" l="1"/>
  <c r="F22" i="4" s="1"/>
  <c r="E20" i="4"/>
  <c r="E22" i="4" s="1"/>
  <c r="D20" i="4"/>
  <c r="C20" i="4"/>
  <c r="F16" i="4"/>
  <c r="F15" i="4" s="1"/>
  <c r="E16" i="4"/>
  <c r="E15" i="4" s="1"/>
  <c r="D16" i="4"/>
  <c r="C16" i="4"/>
  <c r="C15" i="4" s="1"/>
  <c r="D15" i="4"/>
  <c r="F9" i="4"/>
  <c r="F10" i="4" s="1"/>
  <c r="F11" i="4" s="1"/>
  <c r="E9" i="4"/>
  <c r="E10" i="4" s="1"/>
  <c r="E11" i="4" s="1"/>
  <c r="D9" i="4"/>
  <c r="D10" i="4" s="1"/>
  <c r="D11" i="4" s="1"/>
  <c r="C9" i="4"/>
  <c r="C10" i="4" s="1"/>
  <c r="C11" i="4" s="1"/>
  <c r="C22" i="4" l="1"/>
  <c r="D22" i="4"/>
  <c r="E21" i="4"/>
  <c r="C21" i="4"/>
  <c r="D21" i="4"/>
  <c r="F21" i="4"/>
</calcChain>
</file>

<file path=xl/sharedStrings.xml><?xml version="1.0" encoding="utf-8"?>
<sst xmlns="http://schemas.openxmlformats.org/spreadsheetml/2006/main" count="23" uniqueCount="23">
  <si>
    <t>Dow Jones mini</t>
  </si>
  <si>
    <t>CAC mini</t>
  </si>
  <si>
    <t>DAX mini</t>
  </si>
  <si>
    <t>DAX</t>
  </si>
  <si>
    <t>Money management du trade</t>
  </si>
  <si>
    <t>Trade avec stop garanti</t>
  </si>
  <si>
    <t>Capital de départ</t>
  </si>
  <si>
    <t>Taille de position ou risque par trade (%)</t>
  </si>
  <si>
    <t>Distance du stop Loss</t>
  </si>
  <si>
    <t>Valeur du point en euros</t>
  </si>
  <si>
    <t>R absolu en euros</t>
  </si>
  <si>
    <t>R en point tous lots</t>
  </si>
  <si>
    <t>Nombre de lots avec stop garanti</t>
  </si>
  <si>
    <t>Trade avec stop non garanti (ou sans stop)</t>
  </si>
  <si>
    <t>Hypothèse de Krach en points (pas de stop ou slippage possible)</t>
  </si>
  <si>
    <t>Risque krach sur portefeuille accepté</t>
  </si>
  <si>
    <t>Risque trade si stop respecté</t>
  </si>
  <si>
    <t>Nombre de lots pour supporter le krach</t>
  </si>
  <si>
    <t>Money management du portefeuille</t>
  </si>
  <si>
    <t>Objectif / jour en %</t>
  </si>
  <si>
    <t>Objectif / jour en euros</t>
  </si>
  <si>
    <t>Revenu mensuel brut</t>
  </si>
  <si>
    <t>Points par jour pour obtenir l'objectif/jour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</si>
</sst>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ABF5FF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2" fillId="0" borderId="0" xfId="1" applyAlignment="1">
      <alignment horizontal="left" vertical="center" wrapText="1"/>
    </xf>
    <xf numFmtId="0" fontId="2" fillId="0" borderId="0" xfId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2" fillId="0" borderId="0" xfId="1" applyAlignment="1">
      <alignment horizontal="left" vertical="center"/>
    </xf>
    <xf numFmtId="0" fontId="2" fillId="0" borderId="0" xfId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right" vertical="center"/>
    </xf>
    <xf numFmtId="1" fontId="2" fillId="4" borderId="11" xfId="1" applyNumberFormat="1" applyFill="1" applyBorder="1" applyAlignment="1">
      <alignment horizontal="center" vertical="center"/>
    </xf>
    <xf numFmtId="1" fontId="2" fillId="4" borderId="12" xfId="1" applyNumberFormat="1" applyFill="1" applyBorder="1" applyAlignment="1">
      <alignment horizontal="center" vertical="center"/>
    </xf>
    <xf numFmtId="0" fontId="6" fillId="0" borderId="13" xfId="1" applyFont="1" applyBorder="1" applyAlignment="1">
      <alignment horizontal="right" vertical="center"/>
    </xf>
    <xf numFmtId="164" fontId="2" fillId="4" borderId="14" xfId="1" applyNumberFormat="1" applyFill="1" applyBorder="1" applyAlignment="1">
      <alignment horizontal="center" vertical="center"/>
    </xf>
    <xf numFmtId="164" fontId="2" fillId="4" borderId="15" xfId="1" applyNumberFormat="1" applyFill="1" applyBorder="1" applyAlignment="1">
      <alignment horizontal="center" vertical="center"/>
    </xf>
    <xf numFmtId="1" fontId="2" fillId="4" borderId="14" xfId="1" applyNumberFormat="1" applyFill="1" applyBorder="1" applyAlignment="1">
      <alignment horizontal="center" vertical="center"/>
    </xf>
    <xf numFmtId="1" fontId="2" fillId="4" borderId="15" xfId="1" applyNumberFormat="1" applyFill="1" applyBorder="1" applyAlignment="1">
      <alignment horizontal="center" vertical="center"/>
    </xf>
    <xf numFmtId="165" fontId="2" fillId="0" borderId="14" xfId="1" applyNumberFormat="1" applyFill="1" applyBorder="1" applyAlignment="1">
      <alignment horizontal="center" vertical="center"/>
    </xf>
    <xf numFmtId="165" fontId="2" fillId="0" borderId="15" xfId="1" applyNumberFormat="1" applyFill="1" applyBorder="1" applyAlignment="1">
      <alignment horizontal="center" vertical="center"/>
    </xf>
    <xf numFmtId="1" fontId="2" fillId="0" borderId="14" xfId="1" applyNumberFormat="1" applyFill="1" applyBorder="1" applyAlignment="1">
      <alignment horizontal="center" vertical="center"/>
    </xf>
    <xf numFmtId="1" fontId="2" fillId="0" borderId="15" xfId="1" applyNumberFormat="1" applyFill="1" applyBorder="1" applyAlignment="1">
      <alignment horizontal="center" vertical="center"/>
    </xf>
    <xf numFmtId="0" fontId="6" fillId="0" borderId="16" xfId="1" applyFont="1" applyBorder="1" applyAlignment="1">
      <alignment horizontal="right" vertical="center"/>
    </xf>
    <xf numFmtId="165" fontId="2" fillId="5" borderId="17" xfId="1" applyNumberFormat="1" applyFill="1" applyBorder="1" applyAlignment="1">
      <alignment horizontal="center" vertical="center"/>
    </xf>
    <xf numFmtId="165" fontId="2" fillId="5" borderId="18" xfId="1" applyNumberForma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10" fontId="2" fillId="5" borderId="14" xfId="1" applyNumberFormat="1" applyFill="1" applyBorder="1" applyAlignment="1">
      <alignment horizontal="center" vertical="center"/>
    </xf>
    <xf numFmtId="10" fontId="2" fillId="5" borderId="15" xfId="1" applyNumberFormat="1" applyFill="1" applyBorder="1" applyAlignment="1">
      <alignment horizontal="center" vertical="center"/>
    </xf>
    <xf numFmtId="0" fontId="6" fillId="0" borderId="22" xfId="1" applyFont="1" applyBorder="1" applyAlignment="1">
      <alignment horizontal="right" vertical="center"/>
    </xf>
    <xf numFmtId="165" fontId="2" fillId="5" borderId="23" xfId="1" applyNumberFormat="1" applyFill="1" applyBorder="1" applyAlignment="1">
      <alignment horizontal="center" vertical="center"/>
    </xf>
    <xf numFmtId="165" fontId="2" fillId="5" borderId="24" xfId="1" applyNumberFormat="1" applyFill="1" applyBorder="1" applyAlignment="1">
      <alignment horizontal="center" vertical="center"/>
    </xf>
    <xf numFmtId="1" fontId="2" fillId="5" borderId="23" xfId="1" applyNumberFormat="1" applyFill="1" applyBorder="1" applyAlignment="1">
      <alignment horizontal="center" vertical="center"/>
    </xf>
    <xf numFmtId="1" fontId="2" fillId="5" borderId="24" xfId="1" applyNumberFormat="1" applyFill="1" applyBorder="1" applyAlignment="1">
      <alignment horizontal="center" vertical="center"/>
    </xf>
  </cellXfs>
  <cellStyles count="4">
    <cellStyle name="Euro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Dom/Dgt/Methode%20tra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lyonx002\itproj01$\Travail\NPA%20BO%20Lot1\B-Manag\Pilotage\WebDashBoar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lyonx002\itproj01$\DSICPROJ\V03691%20-%20Codistribution%20F91A\01%20-%20DProj\E%20-%20Report\F91A-DP-PIL-Deliveries%20Follow-RLZ%20V1.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Trading"/>
      <sheetName val="Suivi IGM"/>
      <sheetName val="Suivi PEA"/>
      <sheetName val="Business Plan 2015"/>
      <sheetName val="Suivi trades"/>
      <sheetName val="CheckTrade"/>
      <sheetName val="MM"/>
      <sheetName val="Modèlisation MACD"/>
      <sheetName val="FAQ"/>
      <sheetName val="Super Trader"/>
      <sheetName val="Croyances"/>
      <sheetName val="Scenarios du pire"/>
      <sheetName val="Business Plan 2014"/>
      <sheetName val="Business Plan 2013"/>
      <sheetName val="Suivi trades 2013"/>
      <sheetName val="Qualité trades"/>
      <sheetName val="Business Plan 2012"/>
      <sheetName val="Suivi trades 2012"/>
      <sheetName val="Tarifs Boursorama"/>
      <sheetName val="Comparaison méthodes"/>
      <sheetName val="Tableau de décision"/>
      <sheetName val="Méthode définitive"/>
      <sheetName val="Stratégies possibles"/>
      <sheetName val="Détection mouvements"/>
      <sheetName val="Sheet1"/>
    </sheetNames>
    <sheetDataSet>
      <sheetData sheetId="0">
        <row r="7">
          <cell r="N7" t="str">
            <v>MACD</v>
          </cell>
          <cell r="O7" t="str">
            <v>Archive Dashboard</v>
          </cell>
        </row>
        <row r="8">
          <cell r="N8" t="str">
            <v>Super Trader</v>
          </cell>
          <cell r="O8" t="str">
            <v>Entrée</v>
          </cell>
        </row>
        <row r="9">
          <cell r="N9" t="str">
            <v>Business Plan</v>
          </cell>
          <cell r="O9" t="str">
            <v>Stop Loss</v>
          </cell>
        </row>
        <row r="10">
          <cell r="N10" t="str">
            <v>Trades</v>
          </cell>
          <cell r="O10" t="str">
            <v>Stop Gain</v>
          </cell>
        </row>
        <row r="11">
          <cell r="N11" t="str">
            <v>Actions 2012</v>
          </cell>
          <cell r="O11" t="str">
            <v>Stop Long</v>
          </cell>
        </row>
        <row r="12">
          <cell r="N12" t="str">
            <v>Long terme</v>
          </cell>
          <cell r="O12" t="str">
            <v>Livre</v>
          </cell>
        </row>
        <row r="13">
          <cell r="N13" t="str">
            <v>Formation</v>
          </cell>
          <cell r="O13" t="str">
            <v>Objectif</v>
          </cell>
        </row>
        <row r="14">
          <cell r="N14" t="str">
            <v>Divers</v>
          </cell>
          <cell r="O14" t="str">
            <v>Programmation</v>
          </cell>
        </row>
        <row r="15">
          <cell r="N15" t="str">
            <v>Archive Dashboard</v>
          </cell>
          <cell r="O15" t="str">
            <v>Méthodologie</v>
          </cell>
        </row>
        <row r="16">
          <cell r="N16" t="str">
            <v>Qualité Système</v>
          </cell>
          <cell r="O16" t="str">
            <v>Internet</v>
          </cell>
        </row>
        <row r="17">
          <cell r="N17" t="str">
            <v>Money Management</v>
          </cell>
          <cell r="O17" t="str">
            <v>Psychologie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ges"/>
      <sheetName val="Activités en cours"/>
      <sheetName val="Publications"/>
      <sheetName val="Listes"/>
      <sheetName val="Op_Maint_STd"/>
    </sheetNames>
    <sheetDataSet>
      <sheetData sheetId="0"/>
      <sheetData sheetId="1"/>
      <sheetData sheetId="2"/>
      <sheetData sheetId="3">
        <row r="3">
          <cell r="A3" t="str">
            <v>(Autre)</v>
          </cell>
          <cell r="C3" t="str">
            <v>Assistance</v>
          </cell>
        </row>
        <row r="4">
          <cell r="A4" t="str">
            <v>ADT</v>
          </cell>
          <cell r="C4" t="str">
            <v>Bug</v>
          </cell>
        </row>
        <row r="5">
          <cell r="A5" t="str">
            <v>Boltz</v>
          </cell>
          <cell r="C5" t="str">
            <v>Evolution</v>
          </cell>
        </row>
        <row r="6">
          <cell r="A6" t="str">
            <v>Bonnard</v>
          </cell>
          <cell r="C6" t="str">
            <v>Etude</v>
          </cell>
        </row>
        <row r="7">
          <cell r="A7" t="str">
            <v>Cohen F.</v>
          </cell>
          <cell r="C7" t="str">
            <v>Projet</v>
          </cell>
        </row>
        <row r="8">
          <cell r="A8" t="str">
            <v>Coyault</v>
          </cell>
          <cell r="C8" t="str">
            <v>Projet Indus des trads</v>
          </cell>
        </row>
        <row r="9">
          <cell r="A9" t="str">
            <v>Dartevel</v>
          </cell>
          <cell r="C9" t="str">
            <v>Projet Référencement Lot 1</v>
          </cell>
        </row>
        <row r="10">
          <cell r="A10" t="str">
            <v>Di-Benedetto C.</v>
          </cell>
          <cell r="C10" t="str">
            <v>Projet Gestion des leads</v>
          </cell>
        </row>
        <row r="11">
          <cell r="A11" t="str">
            <v>DMOV</v>
          </cell>
          <cell r="C11" t="str">
            <v>Projet Load Balancing</v>
          </cell>
        </row>
        <row r="12">
          <cell r="A12" t="str">
            <v>Stéphane</v>
          </cell>
          <cell r="C12" t="str">
            <v>Projet Recnat 7.2</v>
          </cell>
        </row>
        <row r="13">
          <cell r="A13" t="str">
            <v>I&amp;O</v>
          </cell>
          <cell r="C13" t="str">
            <v>Projet Recnat VIN Chine</v>
          </cell>
        </row>
        <row r="14">
          <cell r="A14" t="str">
            <v>Franck</v>
          </cell>
        </row>
        <row r="15">
          <cell r="A15" t="str">
            <v>Jacques</v>
          </cell>
        </row>
        <row r="16">
          <cell r="A16" t="str">
            <v>Jérôme</v>
          </cell>
        </row>
        <row r="17">
          <cell r="A17" t="str">
            <v>Thierry</v>
          </cell>
        </row>
        <row r="18">
          <cell r="A18" t="str">
            <v>VIT</v>
          </cell>
        </row>
        <row r="19">
          <cell r="A19" t="str">
            <v>Vollory</v>
          </cell>
        </row>
        <row r="20">
          <cell r="A20" t="str">
            <v>Dupre Latour</v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ables"/>
      <sheetName val="SLI"/>
      <sheetName val="Liste"/>
    </sheetNames>
    <sheetDataSet>
      <sheetData sheetId="0"/>
      <sheetData sheetId="1"/>
      <sheetData sheetId="2" refreshError="1">
        <row r="2">
          <cell r="A2" t="str">
            <v>Non commencé</v>
          </cell>
        </row>
        <row r="3">
          <cell r="A3" t="str">
            <v>En cours</v>
          </cell>
        </row>
        <row r="4">
          <cell r="A4" t="str">
            <v>Validation IT</v>
          </cell>
        </row>
        <row r="5">
          <cell r="A5" t="str">
            <v>Validation RT</v>
          </cell>
        </row>
        <row r="6">
          <cell r="A6" t="str">
            <v>Terminé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5" tint="0.59999389629810485"/>
    <pageSetUpPr fitToPage="1"/>
  </sheetPr>
  <dimension ref="B1:G22"/>
  <sheetViews>
    <sheetView tabSelected="1" zoomScale="80" zoomScaleNormal="80" workbookViewId="0">
      <selection activeCell="J16" sqref="J16"/>
    </sheetView>
  </sheetViews>
  <sheetFormatPr defaultColWidth="11.42578125" defaultRowHeight="12.75" x14ac:dyDescent="0.25"/>
  <cols>
    <col min="1" max="1" width="0.7109375" style="2" customWidth="1"/>
    <col min="2" max="2" width="63.5703125" style="1" customWidth="1"/>
    <col min="3" max="6" width="17.85546875" style="2" customWidth="1"/>
    <col min="7" max="7" width="0.7109375" style="2" customWidth="1"/>
    <col min="8" max="9" width="12" style="2" customWidth="1"/>
    <col min="10" max="16384" width="11.42578125" style="2"/>
  </cols>
  <sheetData>
    <row r="1" spans="2:7" ht="5.25" customHeight="1" thickBot="1" x14ac:dyDescent="0.3"/>
    <row r="2" spans="2:7" s="7" customFormat="1" ht="13.5" thickBot="1" x14ac:dyDescent="0.3">
      <c r="B2" s="3"/>
      <c r="C2" s="4" t="s">
        <v>0</v>
      </c>
      <c r="D2" s="4" t="s">
        <v>1</v>
      </c>
      <c r="E2" s="4" t="s">
        <v>2</v>
      </c>
      <c r="F2" s="5" t="s">
        <v>3</v>
      </c>
      <c r="G2" s="6"/>
    </row>
    <row r="3" spans="2:7" ht="18.75" customHeight="1" thickBot="1" x14ac:dyDescent="0.3">
      <c r="B3" s="8" t="s">
        <v>4</v>
      </c>
      <c r="C3" s="9"/>
      <c r="D3" s="9"/>
      <c r="E3" s="9"/>
      <c r="F3" s="10"/>
    </row>
    <row r="4" spans="2:7" s="7" customFormat="1" x14ac:dyDescent="0.25">
      <c r="B4" s="11" t="s">
        <v>5</v>
      </c>
      <c r="C4" s="12"/>
      <c r="D4" s="12"/>
      <c r="E4" s="12"/>
      <c r="F4" s="13"/>
      <c r="G4" s="6"/>
    </row>
    <row r="5" spans="2:7" s="7" customFormat="1" x14ac:dyDescent="0.25">
      <c r="B5" s="14" t="s">
        <v>6</v>
      </c>
      <c r="C5" s="15">
        <v>1000</v>
      </c>
      <c r="D5" s="15">
        <v>1000</v>
      </c>
      <c r="E5" s="15">
        <v>10000</v>
      </c>
      <c r="F5" s="16">
        <v>30000</v>
      </c>
      <c r="G5" s="6"/>
    </row>
    <row r="6" spans="2:7" s="7" customFormat="1" x14ac:dyDescent="0.25">
      <c r="B6" s="17" t="s">
        <v>7</v>
      </c>
      <c r="C6" s="18">
        <v>0.02</v>
      </c>
      <c r="D6" s="18">
        <v>0.02</v>
      </c>
      <c r="E6" s="18">
        <v>0.01</v>
      </c>
      <c r="F6" s="19">
        <v>0.02</v>
      </c>
      <c r="G6" s="6"/>
    </row>
    <row r="7" spans="2:7" s="7" customFormat="1" x14ac:dyDescent="0.25">
      <c r="B7" s="17" t="s">
        <v>8</v>
      </c>
      <c r="C7" s="20">
        <v>15</v>
      </c>
      <c r="D7" s="20">
        <v>7</v>
      </c>
      <c r="E7" s="20">
        <v>10</v>
      </c>
      <c r="F7" s="21">
        <v>10</v>
      </c>
      <c r="G7" s="6"/>
    </row>
    <row r="8" spans="2:7" s="7" customFormat="1" x14ac:dyDescent="0.25">
      <c r="B8" s="17" t="s">
        <v>9</v>
      </c>
      <c r="C8" s="22">
        <v>1.8</v>
      </c>
      <c r="D8" s="22">
        <v>1</v>
      </c>
      <c r="E8" s="22">
        <v>5</v>
      </c>
      <c r="F8" s="23">
        <v>25</v>
      </c>
      <c r="G8" s="6"/>
    </row>
    <row r="9" spans="2:7" s="7" customFormat="1" x14ac:dyDescent="0.25">
      <c r="B9" s="17" t="s">
        <v>10</v>
      </c>
      <c r="C9" s="24">
        <f>C6*C5</f>
        <v>20</v>
      </c>
      <c r="D9" s="24">
        <f>D6*D5</f>
        <v>20</v>
      </c>
      <c r="E9" s="24">
        <f>E6*E5</f>
        <v>100</v>
      </c>
      <c r="F9" s="25">
        <f>F6*F5</f>
        <v>600</v>
      </c>
      <c r="G9" s="6"/>
    </row>
    <row r="10" spans="2:7" s="7" customFormat="1" x14ac:dyDescent="0.25">
      <c r="B10" s="17" t="s">
        <v>11</v>
      </c>
      <c r="C10" s="24">
        <f>C9/C8</f>
        <v>11.111111111111111</v>
      </c>
      <c r="D10" s="24">
        <f>D9/D8</f>
        <v>20</v>
      </c>
      <c r="E10" s="24">
        <f>E9/E8</f>
        <v>20</v>
      </c>
      <c r="F10" s="25">
        <f>F9/F8</f>
        <v>24</v>
      </c>
      <c r="G10" s="6"/>
    </row>
    <row r="11" spans="2:7" s="7" customFormat="1" x14ac:dyDescent="0.25">
      <c r="B11" s="26" t="s">
        <v>12</v>
      </c>
      <c r="C11" s="27">
        <f>C10/C7</f>
        <v>0.7407407407407407</v>
      </c>
      <c r="D11" s="27">
        <f>D10/D7</f>
        <v>2.8571428571428572</v>
      </c>
      <c r="E11" s="27">
        <f>E10/E7</f>
        <v>2</v>
      </c>
      <c r="F11" s="28">
        <f>F10/F7</f>
        <v>2.4</v>
      </c>
      <c r="G11" s="6"/>
    </row>
    <row r="12" spans="2:7" s="7" customFormat="1" x14ac:dyDescent="0.25">
      <c r="B12" s="29" t="s">
        <v>13</v>
      </c>
      <c r="C12" s="30"/>
      <c r="D12" s="30"/>
      <c r="E12" s="30"/>
      <c r="F12" s="31"/>
      <c r="G12" s="6"/>
    </row>
    <row r="13" spans="2:7" s="7" customFormat="1" x14ac:dyDescent="0.25">
      <c r="B13" s="14" t="s">
        <v>14</v>
      </c>
      <c r="C13" s="15">
        <v>500</v>
      </c>
      <c r="D13" s="15">
        <v>150</v>
      </c>
      <c r="E13" s="15">
        <v>300</v>
      </c>
      <c r="F13" s="16">
        <v>600</v>
      </c>
      <c r="G13" s="6"/>
    </row>
    <row r="14" spans="2:7" s="7" customFormat="1" x14ac:dyDescent="0.25">
      <c r="B14" s="17" t="s">
        <v>15</v>
      </c>
      <c r="C14" s="18">
        <v>0.5</v>
      </c>
      <c r="D14" s="18">
        <v>0.3</v>
      </c>
      <c r="E14" s="18">
        <v>0.3</v>
      </c>
      <c r="F14" s="19">
        <v>0.3</v>
      </c>
      <c r="G14" s="6"/>
    </row>
    <row r="15" spans="2:7" s="7" customFormat="1" x14ac:dyDescent="0.25">
      <c r="B15" s="17" t="s">
        <v>16</v>
      </c>
      <c r="C15" s="32">
        <f t="shared" ref="C15:D15" si="0">C16*C7*C8/C5</f>
        <v>1.5000000000000001E-2</v>
      </c>
      <c r="D15" s="32">
        <f t="shared" si="0"/>
        <v>1.4E-2</v>
      </c>
      <c r="E15" s="32">
        <f>E16*E7*E8/E5</f>
        <v>0.01</v>
      </c>
      <c r="F15" s="33">
        <f>F16*F7*F8/F5</f>
        <v>5.0000000000000001E-3</v>
      </c>
      <c r="G15" s="6"/>
    </row>
    <row r="16" spans="2:7" s="7" customFormat="1" ht="13.5" thickBot="1" x14ac:dyDescent="0.3">
      <c r="B16" s="34" t="s">
        <v>17</v>
      </c>
      <c r="C16" s="35">
        <f t="shared" ref="C16:D16" si="1">C5*C14/C8/C13</f>
        <v>0.55555555555555558</v>
      </c>
      <c r="D16" s="35">
        <f t="shared" si="1"/>
        <v>2</v>
      </c>
      <c r="E16" s="35">
        <f>E5*E14/E8/E13</f>
        <v>2</v>
      </c>
      <c r="F16" s="36">
        <f>F5*F14/F8/F13</f>
        <v>0.6</v>
      </c>
      <c r="G16" s="6"/>
    </row>
    <row r="17" spans="2:7" ht="6.75" customHeight="1" thickBot="1" x14ac:dyDescent="0.3"/>
    <row r="18" spans="2:7" s="7" customFormat="1" ht="15.75" thickBot="1" x14ac:dyDescent="0.3">
      <c r="B18" s="8" t="s">
        <v>18</v>
      </c>
      <c r="C18" s="9"/>
      <c r="D18" s="9"/>
      <c r="E18" s="9"/>
      <c r="F18" s="10"/>
      <c r="G18" s="6"/>
    </row>
    <row r="19" spans="2:7" s="7" customFormat="1" x14ac:dyDescent="0.25">
      <c r="B19" s="17" t="s">
        <v>19</v>
      </c>
      <c r="C19" s="18">
        <v>5.0000000000000001E-3</v>
      </c>
      <c r="D19" s="18">
        <v>0.01</v>
      </c>
      <c r="E19" s="18">
        <v>0.01</v>
      </c>
      <c r="F19" s="19">
        <v>3.0000000000000001E-3</v>
      </c>
      <c r="G19" s="6"/>
    </row>
    <row r="20" spans="2:7" s="7" customFormat="1" x14ac:dyDescent="0.25">
      <c r="B20" s="17" t="s">
        <v>20</v>
      </c>
      <c r="C20" s="24">
        <f>C5*C19</f>
        <v>5</v>
      </c>
      <c r="D20" s="24">
        <f>D5*D19</f>
        <v>10</v>
      </c>
      <c r="E20" s="24">
        <f>E5*E19</f>
        <v>100</v>
      </c>
      <c r="F20" s="25">
        <f>F5*F19</f>
        <v>90</v>
      </c>
      <c r="G20" s="6"/>
    </row>
    <row r="21" spans="2:7" s="7" customFormat="1" x14ac:dyDescent="0.25">
      <c r="B21" s="17" t="s">
        <v>21</v>
      </c>
      <c r="C21" s="24">
        <f>C20*20</f>
        <v>100</v>
      </c>
      <c r="D21" s="24">
        <f>D20*20</f>
        <v>200</v>
      </c>
      <c r="E21" s="24">
        <f>E20*20</f>
        <v>2000</v>
      </c>
      <c r="F21" s="25">
        <f>F20*20</f>
        <v>1800</v>
      </c>
      <c r="G21" s="6"/>
    </row>
    <row r="22" spans="2:7" s="7" customFormat="1" ht="13.5" thickBot="1" x14ac:dyDescent="0.3">
      <c r="B22" s="34" t="s">
        <v>22</v>
      </c>
      <c r="C22" s="37">
        <f>C20/C8/C11</f>
        <v>3.75</v>
      </c>
      <c r="D22" s="37">
        <f>D20/D8/D11</f>
        <v>3.5</v>
      </c>
      <c r="E22" s="37">
        <f>E20/E8/E11</f>
        <v>10</v>
      </c>
      <c r="F22" s="38">
        <f>F20/F8/F11</f>
        <v>1.5</v>
      </c>
      <c r="G22" s="6"/>
    </row>
  </sheetData>
  <mergeCells count="4">
    <mergeCell ref="B3:F3"/>
    <mergeCell ref="B4:F4"/>
    <mergeCell ref="B12:F12"/>
    <mergeCell ref="B18:F18"/>
  </mergeCells>
  <pageMargins left="0.75" right="0.75" top="1" bottom="1" header="0.4921259845" footer="0.4921259845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 Dominique</dc:creator>
  <cp:lastModifiedBy>Guillot Dominique</cp:lastModifiedBy>
  <dcterms:created xsi:type="dcterms:W3CDTF">2015-02-17T10:34:28Z</dcterms:created>
  <dcterms:modified xsi:type="dcterms:W3CDTF">2015-02-17T12:08:15Z</dcterms:modified>
</cp:coreProperties>
</file>