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mypastel/Documents/Bourse/Methode Ayame/"/>
    </mc:Choice>
  </mc:AlternateContent>
  <xr:revisionPtr revIDLastSave="0" documentId="13_ncr:1_{41488E61-E323-7745-8523-1B76F96AC1A1}" xr6:coauthVersionLast="45" xr6:coauthVersionMax="45" xr10:uidLastSave="{00000000-0000-0000-0000-000000000000}"/>
  <bookViews>
    <workbookView xWindow="380" yWindow="460" windowWidth="28040" windowHeight="16580" xr2:uid="{F5031600-625F-E749-840A-C66FA71FA472}"/>
  </bookViews>
  <sheets>
    <sheet name="DJ - 100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" i="1" l="1"/>
  <c r="N3" i="1"/>
  <c r="N2" i="1"/>
  <c r="I23" i="1"/>
  <c r="I24" i="1"/>
  <c r="I25" i="1"/>
  <c r="I26" i="1"/>
  <c r="I27" i="1" s="1"/>
  <c r="I28" i="1" s="1"/>
  <c r="I29" i="1"/>
  <c r="I30" i="1"/>
  <c r="I10" i="1"/>
  <c r="I11" i="1"/>
  <c r="I12" i="1"/>
  <c r="I13" i="1"/>
  <c r="I14" i="1" s="1"/>
  <c r="I15" i="1" s="1"/>
  <c r="I16" i="1"/>
  <c r="I17" i="1"/>
  <c r="I18" i="1" s="1"/>
  <c r="I19" i="1" s="1"/>
  <c r="I20" i="1" s="1"/>
  <c r="I21" i="1" s="1"/>
  <c r="I22" i="1" s="1"/>
  <c r="I4" i="1"/>
  <c r="I5" i="1"/>
  <c r="I6" i="1" s="1"/>
  <c r="I7" i="1"/>
  <c r="I8" i="1"/>
  <c r="I9" i="1" s="1"/>
  <c r="I3" i="1"/>
  <c r="I2" i="1"/>
  <c r="H27" i="1"/>
  <c r="H28" i="1" s="1"/>
  <c r="H29" i="1"/>
  <c r="H30" i="1" s="1"/>
  <c r="G25" i="1"/>
  <c r="G26" i="1"/>
  <c r="G27" i="1"/>
  <c r="G28" i="1"/>
  <c r="G29" i="1"/>
  <c r="G30" i="1"/>
  <c r="M29" i="1"/>
  <c r="P29" i="1" s="1"/>
  <c r="P30" i="1" s="1"/>
  <c r="M30" i="1"/>
  <c r="M28" i="1"/>
  <c r="L28" i="1" s="1"/>
  <c r="H22" i="1"/>
  <c r="H23" i="1"/>
  <c r="H24" i="1"/>
  <c r="H25" i="1" s="1"/>
  <c r="H26" i="1" s="1"/>
  <c r="M24" i="1"/>
  <c r="P24" i="1" s="1"/>
  <c r="M25" i="1"/>
  <c r="L25" i="1" s="1"/>
  <c r="O25" i="1" s="1"/>
  <c r="M26" i="1"/>
  <c r="L26" i="1" s="1"/>
  <c r="M27" i="1"/>
  <c r="L27" i="1" s="1"/>
  <c r="G23" i="1"/>
  <c r="G24" i="1"/>
  <c r="L22" i="1"/>
  <c r="L30" i="1"/>
  <c r="N30" i="1" s="1"/>
  <c r="M22" i="1"/>
  <c r="N22" i="1" s="1"/>
  <c r="M23" i="1"/>
  <c r="L23" i="1" s="1"/>
  <c r="N23" i="1" s="1"/>
  <c r="O23" i="1" s="1"/>
  <c r="R23" i="1" s="1"/>
  <c r="G22" i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/>
  <c r="H17" i="1" s="1"/>
  <c r="H18" i="1" s="1"/>
  <c r="H19" i="1" s="1"/>
  <c r="H20" i="1" s="1"/>
  <c r="H21" i="1" s="1"/>
  <c r="H2" i="1"/>
  <c r="G21" i="1"/>
  <c r="P3" i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/>
  <c r="P17" i="1" s="1"/>
  <c r="P18" i="1" s="1"/>
  <c r="P19" i="1" s="1"/>
  <c r="P20" i="1" s="1"/>
  <c r="P2" i="1"/>
  <c r="Q16" i="1"/>
  <c r="Q17" i="1" s="1"/>
  <c r="Q18" i="1" s="1"/>
  <c r="Q19" i="1" s="1"/>
  <c r="Q20" i="1" s="1"/>
  <c r="Q2" i="1"/>
  <c r="Q3" i="1" s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R16" i="1"/>
  <c r="R17" i="1" s="1"/>
  <c r="R18" i="1" s="1"/>
  <c r="R19" i="1" s="1"/>
  <c r="R20" i="1" s="1"/>
  <c r="R21" i="1" s="1"/>
  <c r="R22" i="1" s="1"/>
  <c r="G20" i="1"/>
  <c r="L3" i="1"/>
  <c r="L4" i="1"/>
  <c r="L5" i="1"/>
  <c r="L6" i="1"/>
  <c r="L7" i="1"/>
  <c r="L8" i="1"/>
  <c r="L9" i="1"/>
  <c r="L10" i="1"/>
  <c r="O10" i="1" s="1"/>
  <c r="L11" i="1"/>
  <c r="L12" i="1"/>
  <c r="L13" i="1"/>
  <c r="L14" i="1"/>
  <c r="O14" i="1" s="1"/>
  <c r="L15" i="1"/>
  <c r="L16" i="1"/>
  <c r="L17" i="1"/>
  <c r="L18" i="1"/>
  <c r="L2" i="1"/>
  <c r="G19" i="1"/>
  <c r="G18" i="1"/>
  <c r="G17" i="1"/>
  <c r="N17" i="1" s="1"/>
  <c r="O17" i="1" s="1"/>
  <c r="M17" i="1"/>
  <c r="M18" i="1"/>
  <c r="M19" i="1"/>
  <c r="M20" i="1"/>
  <c r="L20" i="1" s="1"/>
  <c r="N20" i="1" s="1"/>
  <c r="O20" i="1" s="1"/>
  <c r="M21" i="1"/>
  <c r="O16" i="1"/>
  <c r="M16" i="1"/>
  <c r="N16" i="1" s="1"/>
  <c r="G2" i="1"/>
  <c r="G3" i="1"/>
  <c r="G4" i="1"/>
  <c r="G5" i="1"/>
  <c r="G6" i="1"/>
  <c r="G7" i="1"/>
  <c r="G8" i="1"/>
  <c r="G9" i="1"/>
  <c r="G10" i="1"/>
  <c r="G11" i="1"/>
  <c r="G12" i="1"/>
  <c r="N12" i="1" s="1"/>
  <c r="O12" i="1" s="1"/>
  <c r="G13" i="1"/>
  <c r="N13" i="1" s="1"/>
  <c r="O13" i="1" s="1"/>
  <c r="G14" i="1"/>
  <c r="G15" i="1"/>
  <c r="G16" i="1"/>
  <c r="O4" i="1"/>
  <c r="O5" i="1"/>
  <c r="O8" i="1"/>
  <c r="O9" i="1"/>
  <c r="O11" i="1"/>
  <c r="O15" i="1"/>
  <c r="O3" i="1"/>
  <c r="N7" i="1"/>
  <c r="O7" i="1" s="1"/>
  <c r="M6" i="1"/>
  <c r="M7" i="1"/>
  <c r="M8" i="1"/>
  <c r="N8" i="1" s="1"/>
  <c r="M9" i="1"/>
  <c r="N9" i="1" s="1"/>
  <c r="M10" i="1"/>
  <c r="M11" i="1"/>
  <c r="N11" i="1" s="1"/>
  <c r="M12" i="1"/>
  <c r="M13" i="1"/>
  <c r="M14" i="1"/>
  <c r="M15" i="1"/>
  <c r="N15" i="1" s="1"/>
  <c r="M5" i="1"/>
  <c r="N5" i="1" s="1"/>
  <c r="M2" i="1"/>
  <c r="M3" i="1"/>
  <c r="M4" i="1"/>
  <c r="L29" i="1" l="1"/>
  <c r="N29" i="1" s="1"/>
  <c r="Q29" i="1" s="1"/>
  <c r="Q30" i="1" s="1"/>
  <c r="O30" i="1"/>
  <c r="P25" i="1"/>
  <c r="P26" i="1" s="1"/>
  <c r="P27" i="1" s="1"/>
  <c r="P28" i="1" s="1"/>
  <c r="N28" i="1"/>
  <c r="O28" i="1"/>
  <c r="N26" i="1"/>
  <c r="O26" i="1" s="1"/>
  <c r="N25" i="1"/>
  <c r="L24" i="1"/>
  <c r="N24" i="1" s="1"/>
  <c r="Q24" i="1" s="1"/>
  <c r="N27" i="1"/>
  <c r="P23" i="1"/>
  <c r="O22" i="1"/>
  <c r="L21" i="1"/>
  <c r="N21" i="1" s="1"/>
  <c r="P21" i="1"/>
  <c r="P22" i="1" s="1"/>
  <c r="L19" i="1"/>
  <c r="N19" i="1" s="1"/>
  <c r="O19" i="1" s="1"/>
  <c r="N18" i="1"/>
  <c r="O18" i="1" s="1"/>
  <c r="N14" i="1"/>
  <c r="N10" i="1"/>
  <c r="N6" i="1"/>
  <c r="O6" i="1" s="1"/>
  <c r="O29" i="1" l="1"/>
  <c r="R29" i="1" s="1"/>
  <c r="R30" i="1" s="1"/>
  <c r="Q25" i="1"/>
  <c r="Q26" i="1" s="1"/>
  <c r="Q27" i="1" s="1"/>
  <c r="O24" i="1"/>
  <c r="R24" i="1" s="1"/>
  <c r="R25" i="1" s="1"/>
  <c r="R26" i="1" s="1"/>
  <c r="O27" i="1"/>
  <c r="O21" i="1"/>
  <c r="Q21" i="1"/>
  <c r="Q22" i="1" s="1"/>
  <c r="Q23" i="1" s="1"/>
  <c r="O2" i="1"/>
  <c r="R2" i="1" s="1"/>
  <c r="R3" i="1" s="1"/>
  <c r="R4" i="1" s="1"/>
  <c r="R5" i="1" s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Q28" i="1" l="1"/>
  <c r="R27" i="1"/>
  <c r="R28" i="1" l="1"/>
</calcChain>
</file>

<file path=xl/sharedStrings.xml><?xml version="1.0" encoding="utf-8"?>
<sst xmlns="http://schemas.openxmlformats.org/spreadsheetml/2006/main" count="76" uniqueCount="25">
  <si>
    <t>Day</t>
  </si>
  <si>
    <t>Seq Day</t>
  </si>
  <si>
    <t>FRI</t>
  </si>
  <si>
    <t>Sens</t>
  </si>
  <si>
    <t>Seq sens</t>
  </si>
  <si>
    <t>D</t>
  </si>
  <si>
    <t>Niveau entrée</t>
  </si>
  <si>
    <t>Date</t>
  </si>
  <si>
    <t>U</t>
  </si>
  <si>
    <t>SL</t>
  </si>
  <si>
    <t>Prix ouverture
 jour</t>
  </si>
  <si>
    <t>Heure entrée</t>
  </si>
  <si>
    <t>P&amp;L 
respect plan (SL ou TP+10)</t>
  </si>
  <si>
    <t>THU</t>
  </si>
  <si>
    <t>WED</t>
  </si>
  <si>
    <t>TUE</t>
  </si>
  <si>
    <t>MON</t>
  </si>
  <si>
    <t>SL 
Touché</t>
  </si>
  <si>
    <t>Niveau sortie
meilleur niveau</t>
  </si>
  <si>
    <t>Heure sortie
meileur niveau</t>
  </si>
  <si>
    <t>P&amp;L 
si sortie meilleur niveau</t>
  </si>
  <si>
    <t>Cumul jour P&amp;L
sortie meilleur niveau</t>
  </si>
  <si>
    <t xml:space="preserve">Cumul jour P&amp;L
respect plan
</t>
  </si>
  <si>
    <t xml:space="preserve">P&amp;L
si  SL touché avant TP+10 ou pas de TP
</t>
  </si>
  <si>
    <t>Cumul jour P&amp;L
si  SL touché avant TP+10 ou pas de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</si>
</sst>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0" xfId="0" applyFont="1"/>
    <xf numFmtId="16" fontId="0" fillId="0" borderId="0" xfId="0" applyNumberFormat="1" applyFont="1"/>
    <xf numFmtId="0" fontId="0" fillId="2" borderId="0" xfId="0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0" fillId="0" borderId="1" xfId="0" applyFont="1" applyBorder="1"/>
    <xf numFmtId="16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3" borderId="0" xfId="0" applyFill="1" applyBorder="1"/>
    <xf numFmtId="0" fontId="0" fillId="4" borderId="0" xfId="0" applyFill="1" applyBorder="1"/>
    <xf numFmtId="0" fontId="0" fillId="2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065B4-4797-784B-AA26-5D3531F9ADC8}">
  <dimension ref="A1:R33"/>
  <sheetViews>
    <sheetView tabSelected="1" zoomScale="120" zoomScaleNormal="120" workbookViewId="0">
      <pane ySplit="1" topLeftCell="A2" activePane="bottomLeft" state="frozen"/>
      <selection pane="bottomLeft" activeCell="R22" sqref="R22"/>
    </sheetView>
  </sheetViews>
  <sheetFormatPr baseColWidth="10" defaultRowHeight="16" x14ac:dyDescent="0.2"/>
  <cols>
    <col min="1" max="1" width="4.1640625" bestFit="1" customWidth="1"/>
    <col min="2" max="2" width="7" bestFit="1" customWidth="1"/>
    <col min="3" max="3" width="12.5" bestFit="1" customWidth="1"/>
    <col min="4" max="4" width="12" bestFit="1" customWidth="1"/>
    <col min="5" max="5" width="12.6640625" bestFit="1" customWidth="1"/>
    <col min="6" max="6" width="5" bestFit="1" customWidth="1"/>
    <col min="7" max="7" width="6.1640625" bestFit="1" customWidth="1"/>
    <col min="8" max="8" width="7.6640625" bestFit="1" customWidth="1"/>
    <col min="9" max="9" width="8.33203125" bestFit="1" customWidth="1"/>
    <col min="10" max="10" width="13" bestFit="1" customWidth="1"/>
    <col min="11" max="11" width="10.6640625" bestFit="1" customWidth="1"/>
    <col min="12" max="12" width="10.1640625" bestFit="1" customWidth="1"/>
    <col min="13" max="13" width="11.33203125" customWidth="1"/>
    <col min="14" max="14" width="9.6640625" bestFit="1" customWidth="1"/>
    <col min="15" max="15" width="10.6640625" bestFit="1" customWidth="1"/>
    <col min="16" max="16" width="13.6640625" bestFit="1" customWidth="1"/>
    <col min="17" max="17" width="10.1640625" bestFit="1" customWidth="1"/>
    <col min="18" max="18" width="10.6640625" bestFit="1" customWidth="1"/>
    <col min="20" max="20" width="34.1640625" bestFit="1" customWidth="1"/>
    <col min="21" max="21" width="3.1640625" bestFit="1" customWidth="1"/>
  </cols>
  <sheetData>
    <row r="1" spans="1:18" ht="119" x14ac:dyDescent="0.2">
      <c r="A1" s="5" t="s">
        <v>0</v>
      </c>
      <c r="B1" s="5" t="s">
        <v>7</v>
      </c>
      <c r="C1" s="6" t="s">
        <v>10</v>
      </c>
      <c r="D1" s="5" t="s">
        <v>11</v>
      </c>
      <c r="E1" s="8" t="s">
        <v>6</v>
      </c>
      <c r="F1" s="8" t="s">
        <v>3</v>
      </c>
      <c r="G1" s="8" t="s">
        <v>9</v>
      </c>
      <c r="H1" s="8" t="s">
        <v>1</v>
      </c>
      <c r="I1" s="8" t="s">
        <v>4</v>
      </c>
      <c r="J1" s="7" t="s">
        <v>18</v>
      </c>
      <c r="K1" s="7" t="s">
        <v>19</v>
      </c>
      <c r="L1" s="7" t="s">
        <v>17</v>
      </c>
      <c r="M1" s="9" t="s">
        <v>20</v>
      </c>
      <c r="N1" s="10" t="s">
        <v>23</v>
      </c>
      <c r="O1" s="11" t="s">
        <v>12</v>
      </c>
      <c r="P1" s="9" t="s">
        <v>21</v>
      </c>
      <c r="Q1" s="10" t="s">
        <v>24</v>
      </c>
      <c r="R1" s="11" t="s">
        <v>22</v>
      </c>
    </row>
    <row r="2" spans="1:18" x14ac:dyDescent="0.2">
      <c r="A2" s="12" t="s">
        <v>2</v>
      </c>
      <c r="B2" s="13">
        <v>44050</v>
      </c>
      <c r="C2">
        <v>27303</v>
      </c>
      <c r="D2">
        <v>1537</v>
      </c>
      <c r="E2">
        <v>27268</v>
      </c>
      <c r="F2" t="s">
        <v>5</v>
      </c>
      <c r="G2">
        <f>IF(F2="U",C2+20,C2-20)</f>
        <v>27283</v>
      </c>
      <c r="H2">
        <f>IF($B2=$B1,H1+1,1)</f>
        <v>1</v>
      </c>
      <c r="I2">
        <f>IF($B2=$B1,AND(F2=F1,I1+1,1),1)</f>
        <v>1</v>
      </c>
      <c r="J2">
        <v>27223</v>
      </c>
      <c r="K2">
        <v>1541</v>
      </c>
      <c r="L2" t="str">
        <f>IF(M2&lt;10,"O","N")</f>
        <v>N</v>
      </c>
      <c r="M2" s="2">
        <f>ABS(E2-J2)</f>
        <v>45</v>
      </c>
      <c r="N2" s="3">
        <f>IF(L2="O",IF(F2="U",G2-E2,E2-G2),M2)</f>
        <v>45</v>
      </c>
      <c r="O2" s="4">
        <f>IF(L2="N",10,N2)</f>
        <v>10</v>
      </c>
      <c r="P2" s="14">
        <f>IF($B2=$B1,P1+M2,M2)</f>
        <v>45</v>
      </c>
      <c r="Q2" s="15">
        <f>IF($B2=$B1,Q1+N2,N2)</f>
        <v>45</v>
      </c>
      <c r="R2" s="4">
        <f>IF($B2=$B1,R1+O2,O2)</f>
        <v>10</v>
      </c>
    </row>
    <row r="3" spans="1:18" x14ac:dyDescent="0.2">
      <c r="A3" s="12" t="s">
        <v>2</v>
      </c>
      <c r="B3" s="13">
        <v>44050</v>
      </c>
      <c r="C3">
        <v>27303</v>
      </c>
      <c r="D3">
        <v>1605</v>
      </c>
      <c r="E3">
        <v>27270</v>
      </c>
      <c r="F3" t="s">
        <v>5</v>
      </c>
      <c r="G3">
        <f>IF(F3="U",C3+20,C3-20)</f>
        <v>27283</v>
      </c>
      <c r="H3">
        <f t="shared" ref="H3:H21" si="0">IF($B3=$B2,H2+1,1)</f>
        <v>2</v>
      </c>
      <c r="I3">
        <f>IF($B3=$B2,IF(F3=F2,I2+1,1),1)</f>
        <v>2</v>
      </c>
      <c r="J3">
        <v>27264</v>
      </c>
      <c r="K3">
        <v>1606</v>
      </c>
      <c r="L3" t="str">
        <f t="shared" ref="L3:L32" si="1">IF(M3&lt;10,"O","N")</f>
        <v>O</v>
      </c>
      <c r="M3" s="2">
        <f>ABS(E3-J3)</f>
        <v>6</v>
      </c>
      <c r="N3" s="3">
        <f>IF(L3="O",IF(F3="U",G3-E3,E3-G3),M3)</f>
        <v>-13</v>
      </c>
      <c r="O3" s="4">
        <f>IF(L3="N",10,N3)</f>
        <v>-13</v>
      </c>
      <c r="P3" s="14">
        <f t="shared" ref="P3:P21" si="2">IF($B3=$B2,P2+M3,M3)</f>
        <v>51</v>
      </c>
      <c r="Q3" s="15">
        <f t="shared" ref="Q3:Q21" si="3">IF($B3=$B2,Q2+N3,N3)</f>
        <v>32</v>
      </c>
      <c r="R3" s="4">
        <f t="shared" ref="R2:R15" si="4">IF(B3=B2,R2+O3,O3)</f>
        <v>-3</v>
      </c>
    </row>
    <row r="4" spans="1:18" x14ac:dyDescent="0.2">
      <c r="A4" s="12" t="s">
        <v>2</v>
      </c>
      <c r="B4" s="13">
        <v>44050</v>
      </c>
      <c r="C4">
        <v>27303</v>
      </c>
      <c r="D4">
        <v>1619</v>
      </c>
      <c r="E4">
        <v>27275</v>
      </c>
      <c r="F4" t="s">
        <v>5</v>
      </c>
      <c r="G4">
        <f>IF(F4="U",C4+20,C4-20)</f>
        <v>27283</v>
      </c>
      <c r="H4">
        <f t="shared" si="0"/>
        <v>3</v>
      </c>
      <c r="I4">
        <f t="shared" ref="I4:I31" si="5">IF($B4=$B3,IF(F4=F3,I3+1,1),1)</f>
        <v>3</v>
      </c>
      <c r="J4">
        <v>27222</v>
      </c>
      <c r="K4">
        <v>1621</v>
      </c>
      <c r="L4" t="str">
        <f t="shared" si="1"/>
        <v>N</v>
      </c>
      <c r="M4" s="2">
        <f>ABS(E4-J4)</f>
        <v>53</v>
      </c>
      <c r="N4" s="3">
        <f>IF(L4="O",IF(F4="U",G4-E4,E4-G4),M4)</f>
        <v>53</v>
      </c>
      <c r="O4" s="4">
        <f>IF(L4="N",10,N4)</f>
        <v>10</v>
      </c>
      <c r="P4" s="14">
        <f t="shared" si="2"/>
        <v>104</v>
      </c>
      <c r="Q4" s="15">
        <f t="shared" si="3"/>
        <v>85</v>
      </c>
      <c r="R4" s="4">
        <f t="shared" si="4"/>
        <v>7</v>
      </c>
    </row>
    <row r="5" spans="1:18" x14ac:dyDescent="0.2">
      <c r="A5" s="12" t="s">
        <v>2</v>
      </c>
      <c r="B5" s="13">
        <v>44050</v>
      </c>
      <c r="C5">
        <v>27303</v>
      </c>
      <c r="D5">
        <v>1641</v>
      </c>
      <c r="E5">
        <v>27330</v>
      </c>
      <c r="F5" t="s">
        <v>8</v>
      </c>
      <c r="G5">
        <f>IF(F5="U",C5+20,C5-20)</f>
        <v>27323</v>
      </c>
      <c r="H5">
        <f t="shared" si="0"/>
        <v>4</v>
      </c>
      <c r="I5">
        <f t="shared" si="5"/>
        <v>1</v>
      </c>
      <c r="J5">
        <v>27358</v>
      </c>
      <c r="K5">
        <v>1655</v>
      </c>
      <c r="L5" t="str">
        <f t="shared" si="1"/>
        <v>N</v>
      </c>
      <c r="M5" s="2">
        <f>ABS(E5-J5)</f>
        <v>28</v>
      </c>
      <c r="N5" s="3">
        <f>IF(L5="O",IF(F5="U",G5-E5,E5-G5),M5)</f>
        <v>28</v>
      </c>
      <c r="O5" s="4">
        <f>IF(L5="N",10,N5)</f>
        <v>10</v>
      </c>
      <c r="P5" s="14">
        <f t="shared" si="2"/>
        <v>132</v>
      </c>
      <c r="Q5" s="15">
        <f t="shared" si="3"/>
        <v>113</v>
      </c>
      <c r="R5" s="4">
        <f t="shared" si="4"/>
        <v>17</v>
      </c>
    </row>
    <row r="6" spans="1:18" x14ac:dyDescent="0.2">
      <c r="A6" s="12" t="s">
        <v>2</v>
      </c>
      <c r="B6" s="13">
        <v>44050</v>
      </c>
      <c r="C6">
        <v>27303</v>
      </c>
      <c r="D6">
        <v>1745</v>
      </c>
      <c r="E6">
        <v>27328</v>
      </c>
      <c r="F6" t="s">
        <v>8</v>
      </c>
      <c r="G6">
        <f>IF(F6="U",C6+20,C6-20)</f>
        <v>27323</v>
      </c>
      <c r="H6">
        <f t="shared" si="0"/>
        <v>5</v>
      </c>
      <c r="I6">
        <f t="shared" si="5"/>
        <v>2</v>
      </c>
      <c r="J6">
        <v>27330</v>
      </c>
      <c r="K6">
        <v>1745</v>
      </c>
      <c r="L6" t="str">
        <f t="shared" si="1"/>
        <v>O</v>
      </c>
      <c r="M6" s="2">
        <f>ABS(E6-J6)</f>
        <v>2</v>
      </c>
      <c r="N6" s="3">
        <f>IF(L6="O",IF(F6="U",G6-E6,E6-G6),M6)</f>
        <v>-5</v>
      </c>
      <c r="O6" s="4">
        <f>IF(L6="N",10,N6)</f>
        <v>-5</v>
      </c>
      <c r="P6" s="14">
        <f t="shared" si="2"/>
        <v>134</v>
      </c>
      <c r="Q6" s="15">
        <f t="shared" si="3"/>
        <v>108</v>
      </c>
      <c r="R6" s="4">
        <f t="shared" si="4"/>
        <v>12</v>
      </c>
    </row>
    <row r="7" spans="1:18" x14ac:dyDescent="0.2">
      <c r="A7" s="12" t="s">
        <v>2</v>
      </c>
      <c r="B7" s="13">
        <v>44050</v>
      </c>
      <c r="C7">
        <v>27303</v>
      </c>
      <c r="D7">
        <v>1800</v>
      </c>
      <c r="E7">
        <v>27268</v>
      </c>
      <c r="F7" t="s">
        <v>5</v>
      </c>
      <c r="G7">
        <f>IF(F7="U",C7+20,C7-20)</f>
        <v>27283</v>
      </c>
      <c r="H7">
        <f t="shared" si="0"/>
        <v>6</v>
      </c>
      <c r="I7">
        <f t="shared" si="5"/>
        <v>1</v>
      </c>
      <c r="J7">
        <v>27266</v>
      </c>
      <c r="K7">
        <v>1800</v>
      </c>
      <c r="L7" t="str">
        <f t="shared" si="1"/>
        <v>O</v>
      </c>
      <c r="M7" s="2">
        <f>ABS(E7-J7)</f>
        <v>2</v>
      </c>
      <c r="N7" s="3">
        <f>IF(L7="O",IF(F7="U",G7-E7,E7-G7),M7)</f>
        <v>-15</v>
      </c>
      <c r="O7" s="4">
        <f>IF(L7="N",10,N7)</f>
        <v>-15</v>
      </c>
      <c r="P7" s="14">
        <f t="shared" si="2"/>
        <v>136</v>
      </c>
      <c r="Q7" s="15">
        <f t="shared" si="3"/>
        <v>93</v>
      </c>
      <c r="R7" s="4">
        <f t="shared" si="4"/>
        <v>-3</v>
      </c>
    </row>
    <row r="8" spans="1:18" x14ac:dyDescent="0.2">
      <c r="A8" s="12" t="s">
        <v>2</v>
      </c>
      <c r="B8" s="13">
        <v>44050</v>
      </c>
      <c r="C8">
        <v>27303</v>
      </c>
      <c r="D8">
        <v>1828</v>
      </c>
      <c r="E8">
        <v>27334</v>
      </c>
      <c r="F8" t="s">
        <v>8</v>
      </c>
      <c r="G8">
        <f>IF(F8="U",C8+20,C8-20)</f>
        <v>27323</v>
      </c>
      <c r="H8">
        <f t="shared" si="0"/>
        <v>7</v>
      </c>
      <c r="I8">
        <f t="shared" si="5"/>
        <v>1</v>
      </c>
      <c r="J8">
        <v>27377</v>
      </c>
      <c r="K8">
        <v>1846</v>
      </c>
      <c r="L8" t="str">
        <f t="shared" si="1"/>
        <v>N</v>
      </c>
      <c r="M8" s="2">
        <f>ABS(E8-J8)</f>
        <v>43</v>
      </c>
      <c r="N8" s="3">
        <f>IF(L8="O",IF(F8="U",G8-E8,E8-G8),M8)</f>
        <v>43</v>
      </c>
      <c r="O8" s="4">
        <f>IF(L8="N",10,N8)</f>
        <v>10</v>
      </c>
      <c r="P8" s="14">
        <f t="shared" si="2"/>
        <v>179</v>
      </c>
      <c r="Q8" s="15">
        <f t="shared" si="3"/>
        <v>136</v>
      </c>
      <c r="R8" s="4">
        <f t="shared" si="4"/>
        <v>7</v>
      </c>
    </row>
    <row r="9" spans="1:18" x14ac:dyDescent="0.2">
      <c r="A9" s="12" t="s">
        <v>2</v>
      </c>
      <c r="B9" s="13">
        <v>44050</v>
      </c>
      <c r="C9">
        <v>27303</v>
      </c>
      <c r="D9">
        <v>1926</v>
      </c>
      <c r="E9">
        <v>27333</v>
      </c>
      <c r="F9" t="s">
        <v>8</v>
      </c>
      <c r="G9">
        <f>IF(F9="U",C9+20,C9-20)</f>
        <v>27323</v>
      </c>
      <c r="H9">
        <f t="shared" si="0"/>
        <v>8</v>
      </c>
      <c r="I9">
        <f t="shared" si="5"/>
        <v>2</v>
      </c>
      <c r="J9">
        <v>27382</v>
      </c>
      <c r="K9">
        <v>1938</v>
      </c>
      <c r="L9" t="str">
        <f t="shared" si="1"/>
        <v>N</v>
      </c>
      <c r="M9" s="2">
        <f>ABS(E9-J9)</f>
        <v>49</v>
      </c>
      <c r="N9" s="3">
        <f>IF(L9="O",IF(F9="U",G9-E9,E9-G9),M9)</f>
        <v>49</v>
      </c>
      <c r="O9" s="4">
        <f>IF(L9="N",10,N9)</f>
        <v>10</v>
      </c>
      <c r="P9" s="14">
        <f t="shared" si="2"/>
        <v>228</v>
      </c>
      <c r="Q9" s="15">
        <f t="shared" si="3"/>
        <v>185</v>
      </c>
      <c r="R9" s="4">
        <f t="shared" si="4"/>
        <v>17</v>
      </c>
    </row>
    <row r="10" spans="1:18" x14ac:dyDescent="0.2">
      <c r="A10" s="12" t="s">
        <v>2</v>
      </c>
      <c r="B10" s="13">
        <v>44050</v>
      </c>
      <c r="C10">
        <v>27303</v>
      </c>
      <c r="D10">
        <v>2001</v>
      </c>
      <c r="E10">
        <v>27330</v>
      </c>
      <c r="F10" t="s">
        <v>8</v>
      </c>
      <c r="G10">
        <f>IF(F10="U",C10+20,C10-20)</f>
        <v>27323</v>
      </c>
      <c r="H10">
        <f t="shared" si="0"/>
        <v>9</v>
      </c>
      <c r="I10">
        <f t="shared" si="5"/>
        <v>3</v>
      </c>
      <c r="J10">
        <v>27350</v>
      </c>
      <c r="K10">
        <v>2002</v>
      </c>
      <c r="L10" t="str">
        <f t="shared" si="1"/>
        <v>N</v>
      </c>
      <c r="M10" s="2">
        <f>ABS(E10-J10)</f>
        <v>20</v>
      </c>
      <c r="N10" s="3">
        <f>IF(L10="O",IF(F10="U",G10-E10,E10-G10),M10)</f>
        <v>20</v>
      </c>
      <c r="O10" s="4">
        <f>IF(L10="N",10,N10)</f>
        <v>10</v>
      </c>
      <c r="P10" s="14">
        <f t="shared" si="2"/>
        <v>248</v>
      </c>
      <c r="Q10" s="15">
        <f t="shared" si="3"/>
        <v>205</v>
      </c>
      <c r="R10" s="4">
        <f t="shared" si="4"/>
        <v>27</v>
      </c>
    </row>
    <row r="11" spans="1:18" x14ac:dyDescent="0.2">
      <c r="A11" s="12" t="s">
        <v>2</v>
      </c>
      <c r="B11" s="13">
        <v>44050</v>
      </c>
      <c r="C11">
        <v>27303</v>
      </c>
      <c r="D11">
        <v>2022</v>
      </c>
      <c r="E11">
        <v>27268</v>
      </c>
      <c r="F11" t="s">
        <v>5</v>
      </c>
      <c r="G11">
        <f>IF(F11="U",C11+20,C11-20)</f>
        <v>27283</v>
      </c>
      <c r="H11">
        <f t="shared" si="0"/>
        <v>10</v>
      </c>
      <c r="I11">
        <f t="shared" si="5"/>
        <v>1</v>
      </c>
      <c r="J11">
        <v>27256</v>
      </c>
      <c r="K11">
        <v>2025</v>
      </c>
      <c r="L11" t="str">
        <f t="shared" si="1"/>
        <v>N</v>
      </c>
      <c r="M11" s="2">
        <f>ABS(E11-J11)</f>
        <v>12</v>
      </c>
      <c r="N11" s="3">
        <f>IF(L11="O",IF(F11="U",G11-E11,E11-G11),M11)</f>
        <v>12</v>
      </c>
      <c r="O11" s="4">
        <f>IF(L11="N",10,N11)</f>
        <v>10</v>
      </c>
      <c r="P11" s="14">
        <f t="shared" si="2"/>
        <v>260</v>
      </c>
      <c r="Q11" s="15">
        <f t="shared" si="3"/>
        <v>217</v>
      </c>
      <c r="R11" s="4">
        <f t="shared" si="4"/>
        <v>37</v>
      </c>
    </row>
    <row r="12" spans="1:18" x14ac:dyDescent="0.2">
      <c r="A12" s="12" t="s">
        <v>2</v>
      </c>
      <c r="B12" s="13">
        <v>44050</v>
      </c>
      <c r="C12">
        <v>27303</v>
      </c>
      <c r="D12">
        <v>2049</v>
      </c>
      <c r="E12">
        <v>27328</v>
      </c>
      <c r="F12" t="s">
        <v>8</v>
      </c>
      <c r="G12">
        <f>IF(F12="U",C12+20,C12-20)</f>
        <v>27323</v>
      </c>
      <c r="H12">
        <f t="shared" si="0"/>
        <v>11</v>
      </c>
      <c r="I12">
        <f t="shared" si="5"/>
        <v>1</v>
      </c>
      <c r="J12">
        <v>27334</v>
      </c>
      <c r="K12">
        <v>2049</v>
      </c>
      <c r="L12" t="str">
        <f t="shared" si="1"/>
        <v>O</v>
      </c>
      <c r="M12" s="2">
        <f>ABS(E12-J12)</f>
        <v>6</v>
      </c>
      <c r="N12" s="3">
        <f>IF(L12="O",IF(F12="U",G12-E12,E12-G12),M12)</f>
        <v>-5</v>
      </c>
      <c r="O12" s="4">
        <f>IF(L12="N",10,N12)</f>
        <v>-5</v>
      </c>
      <c r="P12" s="14">
        <f t="shared" si="2"/>
        <v>266</v>
      </c>
      <c r="Q12" s="15">
        <f t="shared" si="3"/>
        <v>212</v>
      </c>
      <c r="R12" s="4">
        <f t="shared" si="4"/>
        <v>32</v>
      </c>
    </row>
    <row r="13" spans="1:18" x14ac:dyDescent="0.2">
      <c r="A13" s="12" t="s">
        <v>2</v>
      </c>
      <c r="B13" s="13">
        <v>44050</v>
      </c>
      <c r="C13">
        <v>27303</v>
      </c>
      <c r="D13">
        <v>2057</v>
      </c>
      <c r="E13">
        <v>27334</v>
      </c>
      <c r="F13" t="s">
        <v>8</v>
      </c>
      <c r="G13">
        <f>IF(F13="U",C13+20,C13-20)</f>
        <v>27323</v>
      </c>
      <c r="H13">
        <f t="shared" si="0"/>
        <v>12</v>
      </c>
      <c r="I13">
        <f t="shared" si="5"/>
        <v>2</v>
      </c>
      <c r="J13">
        <v>27336</v>
      </c>
      <c r="K13">
        <v>2057</v>
      </c>
      <c r="L13" t="str">
        <f t="shared" si="1"/>
        <v>O</v>
      </c>
      <c r="M13" s="2">
        <f>ABS(E13-J13)</f>
        <v>2</v>
      </c>
      <c r="N13" s="3">
        <f>IF(L13="O",IF(F13="U",G13-E13,E13-G13),M13)</f>
        <v>-11</v>
      </c>
      <c r="O13" s="4">
        <f>IF(L13="N",10,N13)</f>
        <v>-11</v>
      </c>
      <c r="P13" s="14">
        <f t="shared" si="2"/>
        <v>268</v>
      </c>
      <c r="Q13" s="15">
        <f t="shared" si="3"/>
        <v>201</v>
      </c>
      <c r="R13" s="4">
        <f t="shared" si="4"/>
        <v>21</v>
      </c>
    </row>
    <row r="14" spans="1:18" x14ac:dyDescent="0.2">
      <c r="A14" s="12" t="s">
        <v>2</v>
      </c>
      <c r="B14" s="13">
        <v>44050</v>
      </c>
      <c r="C14">
        <v>27303</v>
      </c>
      <c r="D14">
        <v>2115</v>
      </c>
      <c r="E14">
        <v>27339</v>
      </c>
      <c r="F14" t="s">
        <v>8</v>
      </c>
      <c r="G14">
        <f>IF(F14="U",C14+20,C14-20)</f>
        <v>27323</v>
      </c>
      <c r="H14">
        <f t="shared" si="0"/>
        <v>13</v>
      </c>
      <c r="I14">
        <f t="shared" si="5"/>
        <v>3</v>
      </c>
      <c r="J14">
        <v>27368</v>
      </c>
      <c r="K14">
        <v>2125</v>
      </c>
      <c r="L14" t="str">
        <f t="shared" si="1"/>
        <v>N</v>
      </c>
      <c r="M14" s="2">
        <f>ABS(E14-J14)</f>
        <v>29</v>
      </c>
      <c r="N14" s="3">
        <f>IF(L14="O",IF(F14="U",G14-E14,E14-G14),M14)</f>
        <v>29</v>
      </c>
      <c r="O14" s="4">
        <f>IF(L14="N",10,N14)</f>
        <v>10</v>
      </c>
      <c r="P14" s="14">
        <f t="shared" si="2"/>
        <v>297</v>
      </c>
      <c r="Q14" s="15">
        <f t="shared" si="3"/>
        <v>230</v>
      </c>
      <c r="R14" s="4">
        <f t="shared" si="4"/>
        <v>31</v>
      </c>
    </row>
    <row r="15" spans="1:18" x14ac:dyDescent="0.2">
      <c r="A15" s="12" t="s">
        <v>2</v>
      </c>
      <c r="B15" s="13">
        <v>44050</v>
      </c>
      <c r="C15">
        <v>27303</v>
      </c>
      <c r="D15">
        <v>2132</v>
      </c>
      <c r="E15">
        <v>27335</v>
      </c>
      <c r="F15" t="s">
        <v>8</v>
      </c>
      <c r="G15">
        <f>IF(F15="U",C15+20,C15-20)</f>
        <v>27323</v>
      </c>
      <c r="H15">
        <f t="shared" si="0"/>
        <v>14</v>
      </c>
      <c r="I15">
        <f t="shared" si="5"/>
        <v>4</v>
      </c>
      <c r="J15">
        <v>27460</v>
      </c>
      <c r="K15">
        <v>2149</v>
      </c>
      <c r="L15" t="str">
        <f t="shared" si="1"/>
        <v>N</v>
      </c>
      <c r="M15" s="2">
        <f>ABS(E15-J15)</f>
        <v>125</v>
      </c>
      <c r="N15" s="3">
        <f>IF(L15="O",IF(F15="U",G15-E15,E15-G15),M15)</f>
        <v>125</v>
      </c>
      <c r="O15" s="4">
        <f>IF(L15="N",10,N15)</f>
        <v>10</v>
      </c>
      <c r="P15" s="14">
        <f t="shared" si="2"/>
        <v>422</v>
      </c>
      <c r="Q15" s="15">
        <f t="shared" si="3"/>
        <v>355</v>
      </c>
      <c r="R15" s="4">
        <f t="shared" si="4"/>
        <v>41</v>
      </c>
    </row>
    <row r="16" spans="1:18" x14ac:dyDescent="0.2">
      <c r="A16" s="16" t="s">
        <v>13</v>
      </c>
      <c r="B16" s="17">
        <v>44049</v>
      </c>
      <c r="C16" s="18">
        <v>27150</v>
      </c>
      <c r="D16" s="18">
        <v>1531</v>
      </c>
      <c r="E16" s="18">
        <v>27184</v>
      </c>
      <c r="F16" s="18" t="s">
        <v>8</v>
      </c>
      <c r="G16" s="18">
        <f>IF(F16="U",C16+20,C16-20)</f>
        <v>27170</v>
      </c>
      <c r="H16" s="18">
        <f t="shared" si="0"/>
        <v>1</v>
      </c>
      <c r="I16" s="18">
        <f t="shared" si="5"/>
        <v>1</v>
      </c>
      <c r="J16" s="18">
        <v>27210</v>
      </c>
      <c r="K16" s="18">
        <v>1534</v>
      </c>
      <c r="L16" s="18" t="str">
        <f t="shared" si="1"/>
        <v>N</v>
      </c>
      <c r="M16" s="19">
        <f>ABS(E16-J16)</f>
        <v>26</v>
      </c>
      <c r="N16" s="20">
        <f>IF(L16="O",IF(F16="U",G16-E16,E16-G16),M16)</f>
        <v>26</v>
      </c>
      <c r="O16" s="21">
        <f>IF(L16="N",10,N16)</f>
        <v>10</v>
      </c>
      <c r="P16" s="22">
        <f t="shared" si="2"/>
        <v>26</v>
      </c>
      <c r="Q16" s="23">
        <f t="shared" si="3"/>
        <v>26</v>
      </c>
      <c r="R16" s="21">
        <f>IF(B16=B15,R15+O16,O16)</f>
        <v>10</v>
      </c>
    </row>
    <row r="17" spans="1:18" x14ac:dyDescent="0.2">
      <c r="A17" s="12" t="s">
        <v>13</v>
      </c>
      <c r="B17" s="1">
        <v>44049</v>
      </c>
      <c r="C17">
        <v>27150</v>
      </c>
      <c r="D17">
        <v>1539</v>
      </c>
      <c r="E17">
        <v>27172</v>
      </c>
      <c r="F17" t="s">
        <v>8</v>
      </c>
      <c r="G17">
        <f>IF(F17="U",C17+20,C17-20)</f>
        <v>27170</v>
      </c>
      <c r="H17">
        <f t="shared" si="0"/>
        <v>2</v>
      </c>
      <c r="I17">
        <f t="shared" si="5"/>
        <v>2</v>
      </c>
      <c r="J17">
        <v>27178</v>
      </c>
      <c r="K17">
        <v>1539</v>
      </c>
      <c r="L17" t="str">
        <f t="shared" si="1"/>
        <v>O</v>
      </c>
      <c r="M17" s="2">
        <f>ABS(E17-J17)</f>
        <v>6</v>
      </c>
      <c r="N17" s="3">
        <f>IF(L17="O",IF(F17="U",G17-E17,E17-G17),M17)</f>
        <v>-2</v>
      </c>
      <c r="O17" s="4">
        <f t="shared" ref="O17:O21" si="6">IF(L17="N",10,N17)</f>
        <v>-2</v>
      </c>
      <c r="P17" s="14">
        <f t="shared" si="2"/>
        <v>32</v>
      </c>
      <c r="Q17" s="15">
        <f t="shared" si="3"/>
        <v>24</v>
      </c>
      <c r="R17" s="26">
        <f t="shared" ref="R17:R25" si="7">IF(B17=B16,R16+O17,O17)</f>
        <v>8</v>
      </c>
    </row>
    <row r="18" spans="1:18" x14ac:dyDescent="0.2">
      <c r="A18" s="12" t="s">
        <v>13</v>
      </c>
      <c r="B18" s="1">
        <v>44049</v>
      </c>
      <c r="C18">
        <v>27150</v>
      </c>
      <c r="D18">
        <v>1540</v>
      </c>
      <c r="E18">
        <v>27184</v>
      </c>
      <c r="F18" t="s">
        <v>8</v>
      </c>
      <c r="G18">
        <f>IF(F18="U",C18+20,C18-20)</f>
        <v>27170</v>
      </c>
      <c r="H18">
        <f t="shared" si="0"/>
        <v>3</v>
      </c>
      <c r="I18">
        <f t="shared" si="5"/>
        <v>3</v>
      </c>
      <c r="J18">
        <v>27195</v>
      </c>
      <c r="K18">
        <v>1541</v>
      </c>
      <c r="L18" t="str">
        <f t="shared" si="1"/>
        <v>N</v>
      </c>
      <c r="M18" s="2">
        <f>ABS(E18-J18)</f>
        <v>11</v>
      </c>
      <c r="N18" s="3">
        <f>IF(L18="O",IF(F18="U",G18-E18,E18-G18),M18)</f>
        <v>11</v>
      </c>
      <c r="O18" s="4">
        <f t="shared" si="6"/>
        <v>10</v>
      </c>
      <c r="P18" s="14">
        <f t="shared" si="2"/>
        <v>43</v>
      </c>
      <c r="Q18" s="15">
        <f t="shared" si="3"/>
        <v>35</v>
      </c>
      <c r="R18" s="26">
        <f t="shared" si="7"/>
        <v>18</v>
      </c>
    </row>
    <row r="19" spans="1:18" x14ac:dyDescent="0.2">
      <c r="A19" s="12" t="s">
        <v>13</v>
      </c>
      <c r="B19" s="1">
        <v>44049</v>
      </c>
      <c r="C19">
        <v>27150</v>
      </c>
      <c r="D19">
        <v>1544</v>
      </c>
      <c r="E19">
        <v>27177</v>
      </c>
      <c r="F19" t="s">
        <v>8</v>
      </c>
      <c r="G19">
        <f>IF(F19="U",C19+20,C19-20)</f>
        <v>27170</v>
      </c>
      <c r="H19">
        <f t="shared" si="0"/>
        <v>4</v>
      </c>
      <c r="I19">
        <f t="shared" si="5"/>
        <v>4</v>
      </c>
      <c r="J19">
        <v>27287</v>
      </c>
      <c r="K19">
        <v>1631</v>
      </c>
      <c r="L19" t="str">
        <f t="shared" si="1"/>
        <v>N</v>
      </c>
      <c r="M19" s="2">
        <f>ABS(E19-J19)</f>
        <v>110</v>
      </c>
      <c r="N19" s="3">
        <f>IF(L19="O",IF(F19="U",G19-E19,E19-G19),M19)</f>
        <v>110</v>
      </c>
      <c r="O19" s="4">
        <f t="shared" si="6"/>
        <v>10</v>
      </c>
      <c r="P19" s="14">
        <f t="shared" si="2"/>
        <v>153</v>
      </c>
      <c r="Q19" s="15">
        <f t="shared" si="3"/>
        <v>145</v>
      </c>
      <c r="R19" s="26">
        <f t="shared" si="7"/>
        <v>28</v>
      </c>
    </row>
    <row r="20" spans="1:18" x14ac:dyDescent="0.2">
      <c r="A20" s="12" t="s">
        <v>13</v>
      </c>
      <c r="B20" s="1">
        <v>44049</v>
      </c>
      <c r="C20">
        <v>27150</v>
      </c>
      <c r="D20">
        <v>1646</v>
      </c>
      <c r="E20">
        <v>27178</v>
      </c>
      <c r="F20" t="s">
        <v>8</v>
      </c>
      <c r="G20">
        <f>IF(F20="U",C20+20,C20-20)</f>
        <v>27170</v>
      </c>
      <c r="H20">
        <f t="shared" si="0"/>
        <v>5</v>
      </c>
      <c r="I20">
        <f t="shared" si="5"/>
        <v>5</v>
      </c>
      <c r="J20">
        <v>27192</v>
      </c>
      <c r="K20">
        <v>1646</v>
      </c>
      <c r="L20" t="str">
        <f t="shared" si="1"/>
        <v>N</v>
      </c>
      <c r="M20" s="2">
        <f>ABS(E20-J20)</f>
        <v>14</v>
      </c>
      <c r="N20" s="3">
        <f>IF(L20="O",IF(F20="U",G20-E20,E20-G20),M20)</f>
        <v>14</v>
      </c>
      <c r="O20" s="4">
        <f t="shared" si="6"/>
        <v>10</v>
      </c>
      <c r="P20" s="14">
        <f t="shared" si="2"/>
        <v>167</v>
      </c>
      <c r="Q20" s="15">
        <f t="shared" si="3"/>
        <v>159</v>
      </c>
      <c r="R20" s="26">
        <f t="shared" si="7"/>
        <v>38</v>
      </c>
    </row>
    <row r="21" spans="1:18" x14ac:dyDescent="0.2">
      <c r="A21" s="12" t="s">
        <v>13</v>
      </c>
      <c r="B21" s="1">
        <v>44049</v>
      </c>
      <c r="C21">
        <v>27150</v>
      </c>
      <c r="D21">
        <v>1653</v>
      </c>
      <c r="E21">
        <v>27183</v>
      </c>
      <c r="F21" t="s">
        <v>8</v>
      </c>
      <c r="G21">
        <f>IF(F21="U",C21+20,C21-20)</f>
        <v>27170</v>
      </c>
      <c r="H21">
        <f t="shared" si="0"/>
        <v>6</v>
      </c>
      <c r="I21">
        <f t="shared" si="5"/>
        <v>6</v>
      </c>
      <c r="J21">
        <v>27231</v>
      </c>
      <c r="K21">
        <v>1721</v>
      </c>
      <c r="L21" t="str">
        <f t="shared" si="1"/>
        <v>N</v>
      </c>
      <c r="M21" s="2">
        <f>ABS(E21-J21)</f>
        <v>48</v>
      </c>
      <c r="N21" s="3">
        <f>IF(L21="O",IF(F21="U",G21-E21,E21-G21),M21)</f>
        <v>48</v>
      </c>
      <c r="O21" s="4">
        <f t="shared" si="6"/>
        <v>10</v>
      </c>
      <c r="P21" s="14">
        <f t="shared" si="2"/>
        <v>215</v>
      </c>
      <c r="Q21" s="15">
        <f t="shared" si="3"/>
        <v>207</v>
      </c>
      <c r="R21" s="26">
        <f t="shared" si="7"/>
        <v>48</v>
      </c>
    </row>
    <row r="22" spans="1:18" x14ac:dyDescent="0.2">
      <c r="A22" s="12" t="s">
        <v>13</v>
      </c>
      <c r="B22" s="1">
        <v>44049</v>
      </c>
      <c r="C22">
        <v>27150</v>
      </c>
      <c r="D22">
        <v>1747</v>
      </c>
      <c r="E22">
        <v>27182</v>
      </c>
      <c r="F22" t="s">
        <v>8</v>
      </c>
      <c r="G22">
        <f>IF(F22="U",C22+20,C22-20)</f>
        <v>27170</v>
      </c>
      <c r="H22">
        <f t="shared" ref="H22:H28" si="8">IF($B22=$B21,H21+1,1)</f>
        <v>7</v>
      </c>
      <c r="I22">
        <f t="shared" si="5"/>
        <v>7</v>
      </c>
      <c r="J22">
        <v>27394</v>
      </c>
      <c r="K22">
        <v>2159</v>
      </c>
      <c r="L22" t="str">
        <f t="shared" si="1"/>
        <v>N</v>
      </c>
      <c r="M22" s="2">
        <f t="shared" ref="M22:M43" si="9">ABS(E22-J22)</f>
        <v>212</v>
      </c>
      <c r="N22" s="3">
        <f t="shared" ref="N22:N43" si="10">IF(L22="O",IF(F22="U",G22-E22,E22-G22),M22)</f>
        <v>212</v>
      </c>
      <c r="O22" s="4">
        <f t="shared" ref="O22:O43" si="11">IF(L22="N",10,N22)</f>
        <v>10</v>
      </c>
      <c r="P22" s="14">
        <f t="shared" ref="P22:P43" si="12">IF($B22=$B21,P21+M22,M22)</f>
        <v>427</v>
      </c>
      <c r="Q22" s="15">
        <f t="shared" ref="Q22:Q43" si="13">IF($B22=$B21,Q21+N22,N22)</f>
        <v>419</v>
      </c>
      <c r="R22" s="26">
        <f t="shared" si="7"/>
        <v>58</v>
      </c>
    </row>
    <row r="23" spans="1:18" x14ac:dyDescent="0.2">
      <c r="A23" s="18" t="s">
        <v>14</v>
      </c>
      <c r="B23" s="17">
        <v>44048</v>
      </c>
      <c r="C23" s="18">
        <v>26996</v>
      </c>
      <c r="D23" s="18">
        <v>1532</v>
      </c>
      <c r="E23" s="18">
        <v>27028</v>
      </c>
      <c r="F23" s="18" t="s">
        <v>8</v>
      </c>
      <c r="G23" s="18">
        <f t="shared" ref="G23:G32" si="14">IF(F23="U",C23+20,C23-20)</f>
        <v>27016</v>
      </c>
      <c r="H23" s="18">
        <f t="shared" si="8"/>
        <v>1</v>
      </c>
      <c r="I23" s="18">
        <f t="shared" si="5"/>
        <v>1</v>
      </c>
      <c r="J23" s="18">
        <v>27219</v>
      </c>
      <c r="K23" s="18">
        <v>2158</v>
      </c>
      <c r="L23" s="18" t="str">
        <f t="shared" si="1"/>
        <v>N</v>
      </c>
      <c r="M23" s="19">
        <f t="shared" si="9"/>
        <v>191</v>
      </c>
      <c r="N23" s="20">
        <f t="shared" si="10"/>
        <v>191</v>
      </c>
      <c r="O23" s="21">
        <f t="shared" si="11"/>
        <v>10</v>
      </c>
      <c r="P23" s="22">
        <f t="shared" si="12"/>
        <v>191</v>
      </c>
      <c r="Q23" s="23">
        <f t="shared" si="13"/>
        <v>191</v>
      </c>
      <c r="R23" s="21">
        <f t="shared" si="7"/>
        <v>10</v>
      </c>
    </row>
    <row r="24" spans="1:18" x14ac:dyDescent="0.2">
      <c r="A24" s="30" t="s">
        <v>15</v>
      </c>
      <c r="B24" s="17">
        <v>44047</v>
      </c>
      <c r="C24" s="30">
        <v>26623</v>
      </c>
      <c r="D24" s="30">
        <v>1532</v>
      </c>
      <c r="E24" s="30">
        <v>26661</v>
      </c>
      <c r="F24" s="30" t="s">
        <v>8</v>
      </c>
      <c r="G24" s="18">
        <f t="shared" si="14"/>
        <v>26643</v>
      </c>
      <c r="H24" s="18">
        <f t="shared" si="8"/>
        <v>1</v>
      </c>
      <c r="I24" s="18">
        <f t="shared" si="5"/>
        <v>1</v>
      </c>
      <c r="J24" s="30">
        <v>26690</v>
      </c>
      <c r="K24" s="30">
        <v>1534</v>
      </c>
      <c r="L24" s="18" t="str">
        <f t="shared" si="1"/>
        <v>N</v>
      </c>
      <c r="M24" s="19">
        <f t="shared" ref="M24:M30" si="15">ABS(E24-J24)</f>
        <v>29</v>
      </c>
      <c r="N24" s="20">
        <f t="shared" ref="N24:N30" si="16">IF(L24="O",IF(F24="U",G24-E24,E24-G24),M24)</f>
        <v>29</v>
      </c>
      <c r="O24" s="21">
        <f t="shared" ref="O24:O30" si="17">IF(L24="N",10,N24)</f>
        <v>10</v>
      </c>
      <c r="P24" s="22">
        <f t="shared" ref="P24:P30" si="18">IF($B24=$B23,P23+M24,M24)</f>
        <v>29</v>
      </c>
      <c r="Q24" s="23">
        <f t="shared" ref="Q24:Q30" si="19">IF($B24=$B23,Q23+N24,N24)</f>
        <v>29</v>
      </c>
      <c r="R24" s="21">
        <f t="shared" ref="R24:R30" si="20">IF(B24=B23,R23+O24,O24)</f>
        <v>10</v>
      </c>
    </row>
    <row r="25" spans="1:18" x14ac:dyDescent="0.2">
      <c r="A25" s="29" t="s">
        <v>15</v>
      </c>
      <c r="B25" s="1">
        <v>44047</v>
      </c>
      <c r="C25" s="29">
        <v>26623</v>
      </c>
      <c r="D25" s="29">
        <v>1601</v>
      </c>
      <c r="E25" s="29">
        <v>26659</v>
      </c>
      <c r="F25" s="29" t="s">
        <v>8</v>
      </c>
      <c r="G25">
        <f t="shared" si="14"/>
        <v>26643</v>
      </c>
      <c r="H25">
        <f t="shared" si="8"/>
        <v>2</v>
      </c>
      <c r="I25">
        <f t="shared" si="5"/>
        <v>2</v>
      </c>
      <c r="J25" s="29">
        <v>26835</v>
      </c>
      <c r="K25" s="29">
        <v>2159</v>
      </c>
      <c r="L25" t="str">
        <f t="shared" si="1"/>
        <v>N</v>
      </c>
      <c r="M25" s="24">
        <f t="shared" si="15"/>
        <v>176</v>
      </c>
      <c r="N25" s="25">
        <f t="shared" si="16"/>
        <v>176</v>
      </c>
      <c r="O25" s="26">
        <f t="shared" si="17"/>
        <v>10</v>
      </c>
      <c r="P25" s="27">
        <f t="shared" si="18"/>
        <v>205</v>
      </c>
      <c r="Q25" s="28">
        <f t="shared" si="19"/>
        <v>205</v>
      </c>
      <c r="R25" s="26">
        <f t="shared" si="20"/>
        <v>20</v>
      </c>
    </row>
    <row r="26" spans="1:18" x14ac:dyDescent="0.2">
      <c r="A26" s="30" t="s">
        <v>16</v>
      </c>
      <c r="B26" s="17">
        <v>44046</v>
      </c>
      <c r="C26" s="18">
        <v>26550</v>
      </c>
      <c r="D26" s="30">
        <v>1600</v>
      </c>
      <c r="E26" s="30">
        <v>26616</v>
      </c>
      <c r="F26" s="30" t="s">
        <v>8</v>
      </c>
      <c r="G26" s="18">
        <f t="shared" si="14"/>
        <v>26570</v>
      </c>
      <c r="H26" s="18">
        <f t="shared" si="8"/>
        <v>1</v>
      </c>
      <c r="I26" s="18">
        <f t="shared" si="5"/>
        <v>1</v>
      </c>
      <c r="J26" s="30">
        <v>26671</v>
      </c>
      <c r="K26" s="30">
        <v>1617</v>
      </c>
      <c r="L26" s="18" t="str">
        <f t="shared" si="1"/>
        <v>N</v>
      </c>
      <c r="M26" s="19">
        <f t="shared" si="15"/>
        <v>55</v>
      </c>
      <c r="N26" s="20">
        <f t="shared" si="16"/>
        <v>55</v>
      </c>
      <c r="O26" s="21">
        <f t="shared" si="17"/>
        <v>10</v>
      </c>
      <c r="P26" s="22">
        <f t="shared" si="18"/>
        <v>55</v>
      </c>
      <c r="Q26" s="23">
        <f t="shared" si="19"/>
        <v>55</v>
      </c>
      <c r="R26" s="21">
        <f t="shared" si="20"/>
        <v>10</v>
      </c>
    </row>
    <row r="27" spans="1:18" x14ac:dyDescent="0.2">
      <c r="A27" s="29" t="s">
        <v>16</v>
      </c>
      <c r="B27" s="1">
        <v>44046</v>
      </c>
      <c r="C27">
        <v>26550</v>
      </c>
      <c r="D27" s="29">
        <v>1656</v>
      </c>
      <c r="E27" s="29">
        <v>26577</v>
      </c>
      <c r="F27" s="29" t="s">
        <v>8</v>
      </c>
      <c r="G27">
        <f t="shared" si="14"/>
        <v>26570</v>
      </c>
      <c r="H27">
        <f t="shared" ref="H27:H34" si="21">IF($B27=$B26,H26+1,1)</f>
        <v>2</v>
      </c>
      <c r="I27">
        <f t="shared" si="5"/>
        <v>2</v>
      </c>
      <c r="J27" s="29">
        <v>26586</v>
      </c>
      <c r="K27" s="29">
        <v>1656</v>
      </c>
      <c r="L27" t="str">
        <f t="shared" si="1"/>
        <v>O</v>
      </c>
      <c r="M27" s="24">
        <f t="shared" si="15"/>
        <v>9</v>
      </c>
      <c r="N27" s="25">
        <f t="shared" si="16"/>
        <v>-7</v>
      </c>
      <c r="O27" s="26">
        <f t="shared" si="17"/>
        <v>-7</v>
      </c>
      <c r="P27" s="27">
        <f>IF($B27=$B26,P26+M27,M27)</f>
        <v>64</v>
      </c>
      <c r="Q27" s="28">
        <f t="shared" si="19"/>
        <v>48</v>
      </c>
      <c r="R27" s="26">
        <f t="shared" si="20"/>
        <v>3</v>
      </c>
    </row>
    <row r="28" spans="1:18" x14ac:dyDescent="0.2">
      <c r="A28" s="29" t="s">
        <v>16</v>
      </c>
      <c r="B28" s="1">
        <v>44046</v>
      </c>
      <c r="C28">
        <v>26550</v>
      </c>
      <c r="D28" s="29">
        <v>1700</v>
      </c>
      <c r="E28" s="29">
        <v>26572</v>
      </c>
      <c r="F28" s="29" t="s">
        <v>8</v>
      </c>
      <c r="G28">
        <f t="shared" si="14"/>
        <v>26570</v>
      </c>
      <c r="H28">
        <f t="shared" si="21"/>
        <v>3</v>
      </c>
      <c r="I28">
        <f t="shared" si="5"/>
        <v>3</v>
      </c>
      <c r="J28" s="29">
        <v>26708</v>
      </c>
      <c r="K28" s="29">
        <v>1745</v>
      </c>
      <c r="L28" t="str">
        <f t="shared" si="1"/>
        <v>N</v>
      </c>
      <c r="M28" s="24">
        <f t="shared" ref="M28" si="22">ABS(E28-J28)</f>
        <v>136</v>
      </c>
      <c r="N28" s="25">
        <f t="shared" ref="N28" si="23">IF(L28="O",IF(F28="U",G28-E28,E28-G28),M28)</f>
        <v>136</v>
      </c>
      <c r="O28" s="26">
        <f t="shared" ref="O28" si="24">IF(L28="N",10,N28)</f>
        <v>10</v>
      </c>
      <c r="P28" s="27">
        <f t="shared" ref="P28" si="25">IF($B28=$B27,P27+M28,M28)</f>
        <v>200</v>
      </c>
      <c r="Q28" s="28">
        <f t="shared" ref="Q28" si="26">IF($B28=$B27,Q27+N28,N28)</f>
        <v>184</v>
      </c>
      <c r="R28" s="26">
        <f t="shared" ref="R28" si="27">IF(B28=B27,R27+O28,O28)</f>
        <v>13</v>
      </c>
    </row>
    <row r="29" spans="1:18" x14ac:dyDescent="0.2">
      <c r="A29" s="30" t="s">
        <v>2</v>
      </c>
      <c r="B29" s="17">
        <v>44008</v>
      </c>
      <c r="C29" s="18">
        <v>25572</v>
      </c>
      <c r="D29" s="30">
        <v>1532</v>
      </c>
      <c r="E29" s="30">
        <v>25525</v>
      </c>
      <c r="F29" s="18" t="s">
        <v>5</v>
      </c>
      <c r="G29" s="18">
        <f t="shared" si="14"/>
        <v>25552</v>
      </c>
      <c r="H29" s="18">
        <f t="shared" si="21"/>
        <v>1</v>
      </c>
      <c r="I29" s="18">
        <f t="shared" si="5"/>
        <v>1</v>
      </c>
      <c r="J29" s="30">
        <v>25483</v>
      </c>
      <c r="K29" s="30">
        <v>1534</v>
      </c>
      <c r="L29" s="18" t="str">
        <f t="shared" si="1"/>
        <v>N</v>
      </c>
      <c r="M29" s="19">
        <f t="shared" ref="M29:M43" si="28">ABS(E29-J29)</f>
        <v>42</v>
      </c>
      <c r="N29" s="20">
        <f t="shared" ref="N29:N43" si="29">IF(L29="O",IF(F29="U",G29-E29,E29-G29),M29)</f>
        <v>42</v>
      </c>
      <c r="O29" s="21">
        <f t="shared" ref="O29:O43" si="30">IF(L29="N",10,N29)</f>
        <v>10</v>
      </c>
      <c r="P29" s="22">
        <f t="shared" ref="P29:P43" si="31">IF($B29=$B28,P28+M29,M29)</f>
        <v>42</v>
      </c>
      <c r="Q29" s="23">
        <f t="shared" ref="Q29:Q43" si="32">IF($B29=$B28,Q28+N29,N29)</f>
        <v>42</v>
      </c>
      <c r="R29" s="21">
        <f t="shared" ref="R29:R43" si="33">IF(B29=B28,R28+O29,O29)</f>
        <v>10</v>
      </c>
    </row>
    <row r="30" spans="1:18" x14ac:dyDescent="0.2">
      <c r="A30" s="29" t="s">
        <v>2</v>
      </c>
      <c r="B30" s="1">
        <v>44008</v>
      </c>
      <c r="C30">
        <v>25572</v>
      </c>
      <c r="D30" s="29">
        <v>1539</v>
      </c>
      <c r="E30" s="29">
        <v>25539</v>
      </c>
      <c r="F30" t="s">
        <v>5</v>
      </c>
      <c r="G30">
        <f t="shared" si="14"/>
        <v>25552</v>
      </c>
      <c r="H30">
        <f t="shared" si="21"/>
        <v>2</v>
      </c>
      <c r="I30">
        <f t="shared" si="5"/>
        <v>2</v>
      </c>
      <c r="J30" s="29">
        <v>24976</v>
      </c>
      <c r="K30" s="29">
        <v>2125</v>
      </c>
      <c r="L30" t="str">
        <f t="shared" si="1"/>
        <v>N</v>
      </c>
      <c r="M30" s="24">
        <f t="shared" si="28"/>
        <v>563</v>
      </c>
      <c r="N30" s="25">
        <f t="shared" si="29"/>
        <v>563</v>
      </c>
      <c r="O30" s="26">
        <f t="shared" si="30"/>
        <v>10</v>
      </c>
      <c r="P30" s="27">
        <f t="shared" si="31"/>
        <v>605</v>
      </c>
      <c r="Q30" s="28">
        <f t="shared" si="32"/>
        <v>605</v>
      </c>
      <c r="R30" s="26">
        <f t="shared" si="33"/>
        <v>20</v>
      </c>
    </row>
    <row r="31" spans="1:18" x14ac:dyDescent="0.2">
      <c r="A31" s="29"/>
      <c r="B31" s="1"/>
      <c r="D31" s="29"/>
      <c r="E31" s="29"/>
      <c r="J31" s="29"/>
      <c r="K31" s="29"/>
    </row>
    <row r="33" spans="1:2" x14ac:dyDescent="0.2">
      <c r="A33" s="29"/>
      <c r="B33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DJ - 100T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Pastel</dc:creator>
  <cp:lastModifiedBy>Remy Pastel</cp:lastModifiedBy>
  <dcterms:created xsi:type="dcterms:W3CDTF">2020-08-08T18:43:42Z</dcterms:created>
  <dcterms:modified xsi:type="dcterms:W3CDTF">2020-08-09T14:36:13Z</dcterms:modified>
</cp:coreProperties>
</file>