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nch\Dropbox\PRO\Trading\"/>
    </mc:Choice>
  </mc:AlternateContent>
  <bookViews>
    <workbookView xWindow="0" yWindow="0" windowWidth="28800" windowHeight="12435"/>
  </bookViews>
  <sheets>
    <sheet name="Janv" sheetId="1" r:id="rId1"/>
    <sheet name="Fev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" sheetId="9" r:id="rId9"/>
    <sheet name="Oct" sheetId="10" r:id="rId10"/>
    <sheet name="Nov" sheetId="11" r:id="rId11"/>
    <sheet name="Dec" sheetId="12" r:id="rId12"/>
    <sheet name="Recap" sheetId="13" r:id="rId13"/>
    <sheet name="1" sheetId="14" r:id="rId14"/>
    <sheet name="2" sheetId="15" r:id="rId15"/>
    <sheet name="3" sheetId="16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 s="1"/>
  <c r="I8" i="1"/>
  <c r="L8" i="1" s="1"/>
  <c r="D8" i="1"/>
  <c r="C8" i="1"/>
  <c r="E8" i="1" s="1"/>
  <c r="X26" i="14"/>
  <c r="X25" i="14"/>
  <c r="W26" i="14"/>
  <c r="W25" i="14"/>
  <c r="U25" i="14"/>
  <c r="U27" i="14"/>
  <c r="U26" i="14"/>
  <c r="T26" i="14"/>
  <c r="B40" i="2"/>
  <c r="N40" i="2"/>
  <c r="M40" i="2"/>
  <c r="L40" i="2"/>
  <c r="K40" i="2"/>
  <c r="E40" i="2"/>
  <c r="G40" i="2" s="1"/>
  <c r="H40" i="2" s="1"/>
  <c r="B8" i="2"/>
  <c r="D49" i="2"/>
  <c r="J37" i="2"/>
  <c r="I37" i="2"/>
  <c r="D37" i="2"/>
  <c r="C37" i="2"/>
  <c r="N36" i="2"/>
  <c r="M36" i="2"/>
  <c r="L36" i="2"/>
  <c r="K36" i="2"/>
  <c r="E36" i="2"/>
  <c r="F36" i="2" s="1"/>
  <c r="N35" i="2"/>
  <c r="M35" i="2"/>
  <c r="L35" i="2"/>
  <c r="K35" i="2"/>
  <c r="F35" i="2"/>
  <c r="E35" i="2"/>
  <c r="G35" i="2" s="1"/>
  <c r="H35" i="2" s="1"/>
  <c r="N34" i="2"/>
  <c r="M34" i="2"/>
  <c r="L34" i="2"/>
  <c r="K34" i="2"/>
  <c r="E34" i="2"/>
  <c r="F34" i="2" s="1"/>
  <c r="N33" i="2"/>
  <c r="M33" i="2"/>
  <c r="L33" i="2"/>
  <c r="K33" i="2"/>
  <c r="E33" i="2"/>
  <c r="F33" i="2" s="1"/>
  <c r="N32" i="2"/>
  <c r="M32" i="2"/>
  <c r="L32" i="2"/>
  <c r="K32" i="2"/>
  <c r="G32" i="2"/>
  <c r="H32" i="2" s="1"/>
  <c r="E32" i="2"/>
  <c r="F32" i="2" s="1"/>
  <c r="J29" i="2"/>
  <c r="I29" i="2"/>
  <c r="D29" i="2"/>
  <c r="C29" i="2"/>
  <c r="L29" i="2" s="1"/>
  <c r="N28" i="2"/>
  <c r="M28" i="2"/>
  <c r="L28" i="2"/>
  <c r="K28" i="2"/>
  <c r="F28" i="2"/>
  <c r="E28" i="2"/>
  <c r="G28" i="2" s="1"/>
  <c r="H28" i="2" s="1"/>
  <c r="N27" i="2"/>
  <c r="M27" i="2"/>
  <c r="L27" i="2"/>
  <c r="K27" i="2"/>
  <c r="E27" i="2"/>
  <c r="G27" i="2" s="1"/>
  <c r="H27" i="2" s="1"/>
  <c r="N26" i="2"/>
  <c r="M26" i="2"/>
  <c r="L26" i="2"/>
  <c r="K26" i="2"/>
  <c r="E26" i="2"/>
  <c r="G26" i="2" s="1"/>
  <c r="H26" i="2" s="1"/>
  <c r="N25" i="2"/>
  <c r="M25" i="2"/>
  <c r="L25" i="2"/>
  <c r="K25" i="2"/>
  <c r="E25" i="2"/>
  <c r="G25" i="2" s="1"/>
  <c r="H25" i="2" s="1"/>
  <c r="N24" i="2"/>
  <c r="M24" i="2"/>
  <c r="L24" i="2"/>
  <c r="K24" i="2"/>
  <c r="E24" i="2"/>
  <c r="J21" i="2"/>
  <c r="I21" i="2"/>
  <c r="L21" i="2" s="1"/>
  <c r="D21" i="2"/>
  <c r="C21" i="2"/>
  <c r="N20" i="2"/>
  <c r="M20" i="2"/>
  <c r="L20" i="2"/>
  <c r="K20" i="2"/>
  <c r="E20" i="2"/>
  <c r="F20" i="2" s="1"/>
  <c r="N19" i="2"/>
  <c r="M19" i="2"/>
  <c r="L19" i="2"/>
  <c r="K19" i="2"/>
  <c r="E19" i="2"/>
  <c r="F19" i="2" s="1"/>
  <c r="N18" i="2"/>
  <c r="M18" i="2"/>
  <c r="L18" i="2"/>
  <c r="K18" i="2"/>
  <c r="E18" i="2"/>
  <c r="F18" i="2" s="1"/>
  <c r="N17" i="2"/>
  <c r="M17" i="2"/>
  <c r="L17" i="2"/>
  <c r="K17" i="2"/>
  <c r="E17" i="2"/>
  <c r="F17" i="2" s="1"/>
  <c r="N16" i="2"/>
  <c r="M16" i="2"/>
  <c r="L16" i="2"/>
  <c r="K16" i="2"/>
  <c r="E16" i="2"/>
  <c r="G16" i="2" s="1"/>
  <c r="H16" i="2" s="1"/>
  <c r="J13" i="2"/>
  <c r="K13" i="2" s="1"/>
  <c r="I13" i="2"/>
  <c r="D13" i="2"/>
  <c r="C13" i="2"/>
  <c r="N12" i="2"/>
  <c r="M12" i="2"/>
  <c r="L12" i="2"/>
  <c r="K12" i="2"/>
  <c r="E12" i="2"/>
  <c r="G12" i="2" s="1"/>
  <c r="H12" i="2" s="1"/>
  <c r="N11" i="2"/>
  <c r="M11" i="2"/>
  <c r="L11" i="2"/>
  <c r="K11" i="2"/>
  <c r="E11" i="2"/>
  <c r="F11" i="2" s="1"/>
  <c r="N10" i="2"/>
  <c r="M10" i="2"/>
  <c r="L10" i="2"/>
  <c r="K10" i="2"/>
  <c r="E10" i="2"/>
  <c r="G10" i="2" s="1"/>
  <c r="H10" i="2" s="1"/>
  <c r="N9" i="2"/>
  <c r="M9" i="2"/>
  <c r="L9" i="2"/>
  <c r="K9" i="2"/>
  <c r="E9" i="2"/>
  <c r="N8" i="2"/>
  <c r="M8" i="2"/>
  <c r="L8" i="2"/>
  <c r="K8" i="2"/>
  <c r="E8" i="2"/>
  <c r="G8" i="2" s="1"/>
  <c r="H8" i="2" s="1"/>
  <c r="B9" i="2"/>
  <c r="B10" i="2" s="1"/>
  <c r="B11" i="2" s="1"/>
  <c r="B12" i="2" s="1"/>
  <c r="B16" i="2" s="1"/>
  <c r="B17" i="2" s="1"/>
  <c r="B18" i="2" s="1"/>
  <c r="B19" i="2" s="1"/>
  <c r="B20" i="2" s="1"/>
  <c r="B24" i="2" s="1"/>
  <c r="B25" i="2" s="1"/>
  <c r="B26" i="2" s="1"/>
  <c r="B27" i="2" s="1"/>
  <c r="B28" i="2" s="1"/>
  <c r="B32" i="2" s="1"/>
  <c r="B33" i="2" s="1"/>
  <c r="B34" i="2" s="1"/>
  <c r="B35" i="2" s="1"/>
  <c r="B36" i="2" s="1"/>
  <c r="B36" i="1"/>
  <c r="B37" i="1" s="1"/>
  <c r="B38" i="1" s="1"/>
  <c r="B39" i="1" s="1"/>
  <c r="B40" i="1" s="1"/>
  <c r="B28" i="1"/>
  <c r="B29" i="1" s="1"/>
  <c r="B30" i="1" s="1"/>
  <c r="B31" i="1" s="1"/>
  <c r="B32" i="1" s="1"/>
  <c r="B20" i="1"/>
  <c r="B21" i="1" s="1"/>
  <c r="B22" i="1" s="1"/>
  <c r="B23" i="1" s="1"/>
  <c r="B24" i="1" s="1"/>
  <c r="B14" i="1"/>
  <c r="B15" i="1" s="1"/>
  <c r="B16" i="1" s="1"/>
  <c r="B13" i="1"/>
  <c r="B12" i="1"/>
  <c r="M19" i="13"/>
  <c r="L19" i="13"/>
  <c r="K19" i="13"/>
  <c r="J19" i="13"/>
  <c r="I19" i="13"/>
  <c r="H19" i="13"/>
  <c r="G19" i="13"/>
  <c r="F19" i="13"/>
  <c r="E19" i="13"/>
  <c r="D19" i="13"/>
  <c r="C19" i="13"/>
  <c r="D33" i="1"/>
  <c r="D50" i="1"/>
  <c r="L40" i="1"/>
  <c r="L39" i="1"/>
  <c r="L38" i="1"/>
  <c r="N37" i="1"/>
  <c r="L37" i="1"/>
  <c r="M32" i="1"/>
  <c r="N32" i="1"/>
  <c r="E32" i="1"/>
  <c r="F32" i="1" s="1"/>
  <c r="K30" i="1"/>
  <c r="L30" i="1"/>
  <c r="N29" i="1"/>
  <c r="N28" i="1"/>
  <c r="M28" i="1"/>
  <c r="L28" i="1"/>
  <c r="K28" i="1"/>
  <c r="F28" i="1"/>
  <c r="E28" i="1"/>
  <c r="G28" i="1" s="1"/>
  <c r="H28" i="1" s="1"/>
  <c r="N24" i="1"/>
  <c r="L24" i="1"/>
  <c r="I25" i="1"/>
  <c r="C25" i="1"/>
  <c r="N22" i="1"/>
  <c r="M22" i="1"/>
  <c r="L22" i="1"/>
  <c r="K22" i="1"/>
  <c r="E22" i="1"/>
  <c r="F22" i="1" s="1"/>
  <c r="N21" i="1"/>
  <c r="M21" i="1"/>
  <c r="L21" i="1"/>
  <c r="K21" i="1"/>
  <c r="E21" i="1"/>
  <c r="F21" i="1" s="1"/>
  <c r="N20" i="1"/>
  <c r="M20" i="1"/>
  <c r="L20" i="1"/>
  <c r="K20" i="1"/>
  <c r="E20" i="1"/>
  <c r="G20" i="1" s="1"/>
  <c r="H20" i="1" s="1"/>
  <c r="L16" i="1"/>
  <c r="L15" i="1"/>
  <c r="L14" i="1"/>
  <c r="L13" i="1"/>
  <c r="D17" i="1"/>
  <c r="I9" i="1"/>
  <c r="D9" i="1"/>
  <c r="C9" i="1"/>
  <c r="N8" i="1"/>
  <c r="M8" i="1"/>
  <c r="N9" i="1" l="1"/>
  <c r="K8" i="1"/>
  <c r="E9" i="1"/>
  <c r="G9" i="1" s="1"/>
  <c r="G8" i="1"/>
  <c r="F8" i="1"/>
  <c r="F40" i="2"/>
  <c r="G17" i="2"/>
  <c r="H17" i="2" s="1"/>
  <c r="G19" i="2"/>
  <c r="H19" i="2" s="1"/>
  <c r="G33" i="2"/>
  <c r="H33" i="2" s="1"/>
  <c r="G20" i="2"/>
  <c r="H20" i="2" s="1"/>
  <c r="G18" i="2"/>
  <c r="H18" i="2" s="1"/>
  <c r="G34" i="2"/>
  <c r="H34" i="2" s="1"/>
  <c r="C45" i="2"/>
  <c r="F12" i="2"/>
  <c r="K29" i="2"/>
  <c r="L13" i="2"/>
  <c r="M21" i="2"/>
  <c r="F8" i="2"/>
  <c r="E29" i="2"/>
  <c r="F29" i="2" s="1"/>
  <c r="H29" i="2" s="1"/>
  <c r="F10" i="2"/>
  <c r="G11" i="2"/>
  <c r="H11" i="2" s="1"/>
  <c r="D45" i="2"/>
  <c r="M29" i="2"/>
  <c r="L37" i="2"/>
  <c r="E13" i="2"/>
  <c r="F13" i="2" s="1"/>
  <c r="H13" i="2" s="1"/>
  <c r="F24" i="2"/>
  <c r="F25" i="2"/>
  <c r="F26" i="2"/>
  <c r="F27" i="2"/>
  <c r="J45" i="2"/>
  <c r="M45" i="2" s="1"/>
  <c r="M13" i="2"/>
  <c r="E21" i="2"/>
  <c r="G21" i="2" s="1"/>
  <c r="G24" i="2"/>
  <c r="H24" i="2" s="1"/>
  <c r="K37" i="2"/>
  <c r="N13" i="2"/>
  <c r="N21" i="2"/>
  <c r="N29" i="2"/>
  <c r="M37" i="2"/>
  <c r="I45" i="2"/>
  <c r="L45" i="2" s="1"/>
  <c r="K21" i="2"/>
  <c r="F9" i="2"/>
  <c r="F16" i="2"/>
  <c r="N37" i="2"/>
  <c r="G9" i="2"/>
  <c r="H9" i="2" s="1"/>
  <c r="G36" i="2"/>
  <c r="H36" i="2" s="1"/>
  <c r="E37" i="2"/>
  <c r="M9" i="1"/>
  <c r="G22" i="1"/>
  <c r="H22" i="1" s="1"/>
  <c r="F20" i="1"/>
  <c r="G21" i="1"/>
  <c r="H21" i="1" s="1"/>
  <c r="I41" i="1"/>
  <c r="K14" i="1"/>
  <c r="D25" i="1"/>
  <c r="N16" i="1"/>
  <c r="C17" i="1"/>
  <c r="E38" i="1"/>
  <c r="G38" i="1" s="1"/>
  <c r="H38" i="1" s="1"/>
  <c r="E24" i="1"/>
  <c r="G24" i="1" s="1"/>
  <c r="H24" i="1" s="1"/>
  <c r="M31" i="1"/>
  <c r="N39" i="1"/>
  <c r="K13" i="1"/>
  <c r="N15" i="1"/>
  <c r="J25" i="1"/>
  <c r="N25" i="1" s="1"/>
  <c r="J33" i="1"/>
  <c r="M33" i="1" s="1"/>
  <c r="K38" i="1"/>
  <c r="I17" i="1"/>
  <c r="L29" i="1"/>
  <c r="N30" i="1"/>
  <c r="K39" i="1"/>
  <c r="N40" i="1"/>
  <c r="K29" i="1"/>
  <c r="J17" i="1"/>
  <c r="M17" i="1" s="1"/>
  <c r="G32" i="1"/>
  <c r="H32" i="1" s="1"/>
  <c r="C41" i="1"/>
  <c r="M40" i="1"/>
  <c r="D41" i="1"/>
  <c r="E37" i="1"/>
  <c r="F37" i="1" s="1"/>
  <c r="E23" i="1"/>
  <c r="G23" i="1" s="1"/>
  <c r="H23" i="1" s="1"/>
  <c r="C33" i="1"/>
  <c r="E31" i="1"/>
  <c r="F31" i="1" s="1"/>
  <c r="I33" i="1"/>
  <c r="J41" i="1"/>
  <c r="E39" i="1"/>
  <c r="G39" i="1" s="1"/>
  <c r="H39" i="1" s="1"/>
  <c r="K36" i="1"/>
  <c r="L36" i="1"/>
  <c r="K37" i="1"/>
  <c r="N38" i="1"/>
  <c r="E40" i="1"/>
  <c r="F40" i="1" s="1"/>
  <c r="L25" i="1"/>
  <c r="E36" i="1"/>
  <c r="M36" i="1"/>
  <c r="M37" i="1"/>
  <c r="M38" i="1"/>
  <c r="M39" i="1"/>
  <c r="K23" i="1"/>
  <c r="K24" i="1"/>
  <c r="K31" i="1"/>
  <c r="K32" i="1"/>
  <c r="N36" i="1"/>
  <c r="K12" i="1"/>
  <c r="K15" i="1"/>
  <c r="K16" i="1"/>
  <c r="L12" i="1"/>
  <c r="K9" i="1"/>
  <c r="E12" i="1"/>
  <c r="M12" i="1"/>
  <c r="E13" i="1"/>
  <c r="F13" i="1" s="1"/>
  <c r="M13" i="1"/>
  <c r="E14" i="1"/>
  <c r="G14" i="1" s="1"/>
  <c r="H14" i="1" s="1"/>
  <c r="M14" i="1"/>
  <c r="E15" i="1"/>
  <c r="G15" i="1" s="1"/>
  <c r="H15" i="1" s="1"/>
  <c r="M15" i="1"/>
  <c r="E16" i="1"/>
  <c r="G16" i="1" s="1"/>
  <c r="H16" i="1" s="1"/>
  <c r="M16" i="1"/>
  <c r="L23" i="1"/>
  <c r="L31" i="1"/>
  <c r="L32" i="1"/>
  <c r="N13" i="1"/>
  <c r="N14" i="1"/>
  <c r="M24" i="1"/>
  <c r="N23" i="1"/>
  <c r="E29" i="1"/>
  <c r="F29" i="1" s="1"/>
  <c r="M29" i="1"/>
  <c r="E30" i="1"/>
  <c r="G30" i="1" s="1"/>
  <c r="H30" i="1" s="1"/>
  <c r="M30" i="1"/>
  <c r="N31" i="1"/>
  <c r="L9" i="1"/>
  <c r="N12" i="1"/>
  <c r="M23" i="1"/>
  <c r="K40" i="1"/>
  <c r="F9" i="1" l="1"/>
  <c r="H8" i="1"/>
  <c r="H9" i="1"/>
  <c r="K45" i="2"/>
  <c r="G49" i="2" s="1"/>
  <c r="E45" i="2"/>
  <c r="F45" i="2" s="1"/>
  <c r="G13" i="2"/>
  <c r="G29" i="2"/>
  <c r="N45" i="2"/>
  <c r="F21" i="2"/>
  <c r="H21" i="2" s="1"/>
  <c r="F37" i="2"/>
  <c r="H37" i="2" s="1"/>
  <c r="G37" i="2"/>
  <c r="G40" i="1"/>
  <c r="H40" i="1" s="1"/>
  <c r="M41" i="1"/>
  <c r="K41" i="1"/>
  <c r="E41" i="1"/>
  <c r="F41" i="1" s="1"/>
  <c r="H41" i="1" s="1"/>
  <c r="K33" i="1"/>
  <c r="M25" i="1"/>
  <c r="F23" i="1"/>
  <c r="K25" i="1"/>
  <c r="F24" i="1"/>
  <c r="J46" i="1"/>
  <c r="K17" i="1"/>
  <c r="C46" i="1"/>
  <c r="E17" i="1"/>
  <c r="F17" i="1" s="1"/>
  <c r="H17" i="1" s="1"/>
  <c r="L41" i="1"/>
  <c r="F39" i="1"/>
  <c r="N33" i="1"/>
  <c r="F38" i="1"/>
  <c r="G13" i="1"/>
  <c r="H13" i="1" s="1"/>
  <c r="L33" i="1"/>
  <c r="F36" i="1"/>
  <c r="L17" i="1"/>
  <c r="G36" i="1"/>
  <c r="H36" i="1" s="1"/>
  <c r="N41" i="1"/>
  <c r="N17" i="1"/>
  <c r="E25" i="1"/>
  <c r="G31" i="1"/>
  <c r="H31" i="1" s="1"/>
  <c r="I46" i="1"/>
  <c r="G37" i="1"/>
  <c r="H37" i="1" s="1"/>
  <c r="F12" i="1"/>
  <c r="F30" i="1"/>
  <c r="F14" i="1"/>
  <c r="G29" i="1"/>
  <c r="H29" i="1" s="1"/>
  <c r="G12" i="1"/>
  <c r="H12" i="1" s="1"/>
  <c r="E33" i="1"/>
  <c r="F33" i="1" s="1"/>
  <c r="H33" i="1" s="1"/>
  <c r="D46" i="1"/>
  <c r="F16" i="1"/>
  <c r="F15" i="1"/>
  <c r="G45" i="2" l="1"/>
  <c r="H45" i="2" s="1"/>
  <c r="G41" i="1"/>
  <c r="K46" i="1"/>
  <c r="G50" i="1" s="1"/>
  <c r="L46" i="1"/>
  <c r="G17" i="1"/>
  <c r="N46" i="1"/>
  <c r="G25" i="1"/>
  <c r="F25" i="1"/>
  <c r="H25" i="1" s="1"/>
  <c r="E46" i="1"/>
  <c r="F46" i="1" s="1"/>
  <c r="M46" i="1"/>
  <c r="G33" i="1"/>
  <c r="G46" i="1" l="1"/>
  <c r="H46" i="1" s="1"/>
</calcChain>
</file>

<file path=xl/sharedStrings.xml><?xml version="1.0" encoding="utf-8"?>
<sst xmlns="http://schemas.openxmlformats.org/spreadsheetml/2006/main" count="267" uniqueCount="87">
  <si>
    <t>Nb trades</t>
  </si>
  <si>
    <t>Pourcentage</t>
  </si>
  <si>
    <t>Valeur</t>
  </si>
  <si>
    <t>Money Management</t>
  </si>
  <si>
    <t>Trades+</t>
  </si>
  <si>
    <t>Trades-</t>
  </si>
  <si>
    <t>Total</t>
  </si>
  <si>
    <t>Gain moy.</t>
  </si>
  <si>
    <t>Perte moy.</t>
  </si>
  <si>
    <t>Profit F.</t>
  </si>
  <si>
    <t>Semaine 5</t>
  </si>
  <si>
    <t>Semaine 4</t>
  </si>
  <si>
    <t>Semaine 3</t>
  </si>
  <si>
    <t>Semaine 2</t>
  </si>
  <si>
    <t>Semaine 1</t>
  </si>
  <si>
    <t>Total Général</t>
  </si>
  <si>
    <t>Nombre de journées</t>
  </si>
  <si>
    <t>Résultat/Jr</t>
  </si>
  <si>
    <t>Journées +</t>
  </si>
  <si>
    <t>Journées -</t>
  </si>
  <si>
    <t>RECAPITULATIF ANNEE 2015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</si>
  <si>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</si>
  <si>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</si>
  <si>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</si>
  <si>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</si>
  <si>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</si>
  <si>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</si>
  <si>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</si>
  <si>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</si>
  <si>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</si>
  <si>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</si>
  <si>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</si>
  <si>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</si>
  <si>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</si>
  <si>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Récapitulatif</t>
  </si>
  <si>
    <t>Date</t>
  </si>
  <si>
    <t>Réf,</t>
  </si>
  <si>
    <t>Marché</t>
  </si>
  <si>
    <t>Echéance</t>
  </si>
  <si>
    <t>Ouverture</t>
  </si>
  <si>
    <t>Dev</t>
  </si>
  <si>
    <t>Taille</t>
  </si>
  <si>
    <t>Fermeture</t>
  </si>
  <si>
    <t>+/- values</t>
  </si>
  <si>
    <t>Semaine 53</t>
  </si>
  <si>
    <t>Semaine 6</t>
  </si>
  <si>
    <t>Semaine 7</t>
  </si>
  <si>
    <t>Semaine 8</t>
  </si>
  <si>
    <t>ORDRE</t>
  </si>
  <si>
    <t>Ordres de clôture</t>
  </si>
  <si>
    <t>8F6YH7AX</t>
  </si>
  <si>
    <t>Allemagne 30 au comptant (Mini-contrat 5€)</t>
  </si>
  <si>
    <t>-</t>
  </si>
  <si>
    <t>E</t>
  </si>
  <si>
    <t>8FVT8QAH</t>
  </si>
  <si>
    <t>8FTNWAA5</t>
  </si>
  <si>
    <t>8FSUX6AZ</t>
  </si>
  <si>
    <t>8FSXR3AR</t>
  </si>
  <si>
    <t>8FTRK3A6</t>
  </si>
  <si>
    <t>8FR6RTA6</t>
  </si>
  <si>
    <t>8FQMJ3A3</t>
  </si>
  <si>
    <t>8FQJEQBC</t>
  </si>
  <si>
    <t>8FQGAVAQ</t>
  </si>
  <si>
    <t>8FN8FWBB</t>
  </si>
  <si>
    <t>8FNQYFA7</t>
  </si>
  <si>
    <t>8FMWCNBC</t>
  </si>
  <si>
    <t>8FMBZWA4</t>
  </si>
  <si>
    <t>8FMR9AAY</t>
  </si>
  <si>
    <t>8FMLJNAW</t>
  </si>
  <si>
    <t>8FMQ6FAJ</t>
  </si>
  <si>
    <t>8FLNPWAY</t>
  </si>
  <si>
    <t>8FLLNUAG</t>
  </si>
  <si>
    <t>8FLWADAL</t>
  </si>
  <si>
    <t>8FL7GKAT</t>
  </si>
  <si>
    <t>8FLPY2AS</t>
  </si>
  <si>
    <t>8FKU8JAZ</t>
  </si>
  <si>
    <t>8FLKYSAG</t>
  </si>
  <si>
    <t>8FLHZJAM</t>
  </si>
  <si>
    <t>8FKVX3AH</t>
  </si>
  <si>
    <t>trade nég</t>
  </si>
  <si>
    <t>perte</t>
  </si>
  <si>
    <t>perte en point</t>
  </si>
  <si>
    <t>cum</t>
  </si>
  <si>
    <t>trades +</t>
  </si>
  <si>
    <t>trades -</t>
  </si>
  <si>
    <t>Récapitulatif Hebdo -Février 2016</t>
  </si>
  <si>
    <t>Récapitulatif Hebdo - Janvier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</si>
</sst>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8" formatCode="_-* #,##0.00\ &quot;€&quot;_-;\-* #,##0.00\ &quot;€&quot;_-;_-* &quot;-&quot;??\ &quot;€&quot;_-;_-@_-"/>
    <numFmt numFmtId="169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8" fontId="1" fillId="0" borderId="0" applyFont="0" applyFill="0" applyBorder="0" applyAlignment="0" applyProtection="0"/>
    <xf numFmtId="168" fontId="23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56">
    <xf numFmtId="0" fontId="0" fillId="0" borderId="0" xfId="0"/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44" fontId="0" fillId="0" borderId="0" xfId="1" applyFont="1"/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44" fontId="0" fillId="0" borderId="17" xfId="1" applyFont="1" applyBorder="1" applyAlignment="1">
      <alignment horizontal="center"/>
    </xf>
    <xf numFmtId="0" fontId="0" fillId="8" borderId="18" xfId="17" applyFont="1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44" fontId="0" fillId="0" borderId="17" xfId="1" applyFont="1" applyBorder="1"/>
    <xf numFmtId="14" fontId="0" fillId="0" borderId="0" xfId="0" applyNumberFormat="1"/>
    <xf numFmtId="9" fontId="0" fillId="0" borderId="0" xfId="2" applyFont="1" applyBorder="1"/>
    <xf numFmtId="9" fontId="0" fillId="0" borderId="17" xfId="0" applyNumberFormat="1" applyBorder="1"/>
    <xf numFmtId="164" fontId="0" fillId="0" borderId="16" xfId="1" applyNumberFormat="1" applyFont="1" applyBorder="1"/>
    <xf numFmtId="164" fontId="0" fillId="0" borderId="0" xfId="1" applyNumberFormat="1" applyFont="1" applyBorder="1"/>
    <xf numFmtId="164" fontId="0" fillId="0" borderId="17" xfId="0" applyNumberFormat="1" applyBorder="1"/>
    <xf numFmtId="164" fontId="0" fillId="0" borderId="16" xfId="0" applyNumberFormat="1" applyBorder="1"/>
    <xf numFmtId="164" fontId="0" fillId="0" borderId="0" xfId="0" applyNumberFormat="1" applyBorder="1"/>
    <xf numFmtId="0" fontId="20" fillId="0" borderId="0" xfId="0" applyFont="1"/>
    <xf numFmtId="0" fontId="20" fillId="0" borderId="16" xfId="0" applyFont="1" applyBorder="1"/>
    <xf numFmtId="0" fontId="20" fillId="0" borderId="0" xfId="0" applyFont="1" applyBorder="1"/>
    <xf numFmtId="0" fontId="20" fillId="0" borderId="17" xfId="0" applyFont="1" applyBorder="1"/>
    <xf numFmtId="9" fontId="20" fillId="0" borderId="16" xfId="2" applyFont="1" applyBorder="1"/>
    <xf numFmtId="9" fontId="20" fillId="0" borderId="0" xfId="2" applyFont="1" applyBorder="1"/>
    <xf numFmtId="9" fontId="20" fillId="0" borderId="17" xfId="0" applyNumberFormat="1" applyFont="1" applyBorder="1"/>
    <xf numFmtId="164" fontId="20" fillId="0" borderId="16" xfId="0" applyNumberFormat="1" applyFont="1" applyBorder="1"/>
    <xf numFmtId="164" fontId="20" fillId="0" borderId="0" xfId="0" applyNumberFormat="1" applyFont="1" applyBorder="1"/>
    <xf numFmtId="164" fontId="20" fillId="0" borderId="17" xfId="0" applyNumberFormat="1" applyFont="1" applyBorder="1"/>
    <xf numFmtId="44" fontId="20" fillId="0" borderId="17" xfId="1" applyFont="1" applyBorder="1"/>
    <xf numFmtId="9" fontId="16" fillId="0" borderId="16" xfId="2" applyFont="1" applyBorder="1"/>
    <xf numFmtId="9" fontId="16" fillId="0" borderId="0" xfId="2" applyFont="1" applyBorder="1"/>
    <xf numFmtId="9" fontId="16" fillId="0" borderId="17" xfId="0" applyNumberFormat="1" applyFont="1" applyBorder="1"/>
    <xf numFmtId="9" fontId="0" fillId="0" borderId="16" xfId="2" applyFont="1" applyBorder="1"/>
    <xf numFmtId="0" fontId="21" fillId="0" borderId="0" xfId="0" applyFont="1"/>
    <xf numFmtId="0" fontId="21" fillId="0" borderId="10" xfId="0" applyFont="1" applyBorder="1"/>
    <xf numFmtId="0" fontId="21" fillId="0" borderId="11" xfId="0" applyFont="1" applyBorder="1"/>
    <xf numFmtId="9" fontId="21" fillId="0" borderId="10" xfId="2" applyFont="1" applyBorder="1"/>
    <xf numFmtId="9" fontId="21" fillId="0" borderId="11" xfId="2" applyFont="1" applyBorder="1"/>
    <xf numFmtId="9" fontId="21" fillId="0" borderId="12" xfId="0" applyNumberFormat="1" applyFont="1" applyBorder="1"/>
    <xf numFmtId="164" fontId="21" fillId="0" borderId="11" xfId="1" applyNumberFormat="1" applyFont="1" applyBorder="1"/>
    <xf numFmtId="44" fontId="21" fillId="0" borderId="10" xfId="0" applyNumberFormat="1" applyFont="1" applyBorder="1"/>
    <xf numFmtId="44" fontId="21" fillId="0" borderId="11" xfId="0" applyNumberFormat="1" applyFont="1" applyBorder="1"/>
    <xf numFmtId="44" fontId="21" fillId="0" borderId="12" xfId="1" applyFont="1" applyBorder="1"/>
    <xf numFmtId="0" fontId="16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44" fontId="16" fillId="0" borderId="17" xfId="1" applyFont="1" applyBorder="1"/>
    <xf numFmtId="0" fontId="22" fillId="0" borderId="0" xfId="0" applyFont="1"/>
    <xf numFmtId="0" fontId="19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164" fontId="0" fillId="0" borderId="19" xfId="0" applyNumberFormat="1" applyBorder="1"/>
    <xf numFmtId="164" fontId="0" fillId="0" borderId="20" xfId="0" applyNumberFormat="1" applyBorder="1"/>
    <xf numFmtId="164" fontId="0" fillId="0" borderId="21" xfId="0" applyNumberFormat="1" applyBorder="1"/>
    <xf numFmtId="44" fontId="0" fillId="0" borderId="21" xfId="1" applyFont="1" applyBorder="1"/>
    <xf numFmtId="164" fontId="0" fillId="0" borderId="17" xfId="0" applyNumberFormat="1" applyFill="1" applyBorder="1"/>
    <xf numFmtId="0" fontId="24" fillId="0" borderId="24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0" fontId="0" fillId="0" borderId="0" xfId="0"/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0" xfId="0" applyFont="1"/>
    <xf numFmtId="168" fontId="0" fillId="0" borderId="17" xfId="44" applyFont="1" applyBorder="1" applyAlignment="1">
      <alignment horizontal="center"/>
    </xf>
    <xf numFmtId="0" fontId="21" fillId="0" borderId="10" xfId="0" applyFont="1" applyBorder="1"/>
    <xf numFmtId="0" fontId="21" fillId="0" borderId="11" xfId="0" applyFont="1" applyBorder="1"/>
    <xf numFmtId="9" fontId="21" fillId="0" borderId="10" xfId="2" applyFont="1" applyBorder="1"/>
    <xf numFmtId="9" fontId="21" fillId="0" borderId="11" xfId="2" applyFont="1" applyBorder="1"/>
    <xf numFmtId="9" fontId="21" fillId="0" borderId="12" xfId="0" applyNumberFormat="1" applyFont="1" applyBorder="1"/>
    <xf numFmtId="164" fontId="21" fillId="0" borderId="11" xfId="44" applyNumberFormat="1" applyFont="1" applyBorder="1"/>
    <xf numFmtId="168" fontId="21" fillId="0" borderId="10" xfId="0" applyNumberFormat="1" applyFont="1" applyBorder="1"/>
    <xf numFmtId="168" fontId="21" fillId="0" borderId="11" xfId="0" applyNumberFormat="1" applyFont="1" applyBorder="1"/>
    <xf numFmtId="168" fontId="21" fillId="0" borderId="12" xfId="44" applyFont="1" applyBorder="1"/>
    <xf numFmtId="0" fontId="0" fillId="0" borderId="0" xfId="0"/>
    <xf numFmtId="14" fontId="0" fillId="0" borderId="0" xfId="0" applyNumberFormat="1"/>
    <xf numFmtId="0" fontId="16" fillId="0" borderId="0" xfId="0" applyFont="1"/>
    <xf numFmtId="0" fontId="0" fillId="0" borderId="0" xfId="0" applyAlignment="1">
      <alignment horizontal="center"/>
    </xf>
    <xf numFmtId="0" fontId="0" fillId="8" borderId="18" xfId="17" applyFont="1" applyBorder="1"/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/>
    <xf numFmtId="0" fontId="0" fillId="0" borderId="0" xfId="0" applyBorder="1"/>
    <xf numFmtId="0" fontId="0" fillId="0" borderId="17" xfId="0" applyBorder="1"/>
    <xf numFmtId="9" fontId="0" fillId="0" borderId="0" xfId="2" applyFont="1" applyBorder="1"/>
    <xf numFmtId="9" fontId="0" fillId="0" borderId="17" xfId="0" applyNumberFormat="1" applyBorder="1"/>
    <xf numFmtId="9" fontId="0" fillId="0" borderId="16" xfId="2" applyFont="1" applyBorder="1"/>
    <xf numFmtId="9" fontId="16" fillId="0" borderId="16" xfId="2" applyFont="1" applyBorder="1"/>
    <xf numFmtId="9" fontId="16" fillId="0" borderId="0" xfId="2" applyFont="1" applyBorder="1"/>
    <xf numFmtId="9" fontId="16" fillId="0" borderId="17" xfId="0" applyNumberFormat="1" applyFont="1" applyBorder="1"/>
    <xf numFmtId="0" fontId="19" fillId="0" borderId="0" xfId="0" applyFont="1"/>
    <xf numFmtId="0" fontId="21" fillId="0" borderId="0" xfId="0" applyFont="1"/>
    <xf numFmtId="164" fontId="0" fillId="0" borderId="17" xfId="0" applyNumberFormat="1" applyBorder="1"/>
    <xf numFmtId="164" fontId="0" fillId="0" borderId="16" xfId="0" applyNumberFormat="1" applyBorder="1"/>
    <xf numFmtId="164" fontId="0" fillId="0" borderId="0" xfId="0" applyNumberFormat="1" applyBorder="1"/>
    <xf numFmtId="164" fontId="0" fillId="0" borderId="17" xfId="0" applyNumberFormat="1" applyFill="1" applyBorder="1"/>
    <xf numFmtId="0" fontId="20" fillId="0" borderId="0" xfId="0" applyFont="1"/>
    <xf numFmtId="0" fontId="20" fillId="0" borderId="16" xfId="0" applyFont="1" applyBorder="1"/>
    <xf numFmtId="0" fontId="20" fillId="0" borderId="0" xfId="0" applyFont="1" applyBorder="1"/>
    <xf numFmtId="0" fontId="20" fillId="0" borderId="17" xfId="0" applyFont="1" applyBorder="1"/>
    <xf numFmtId="9" fontId="20" fillId="0" borderId="16" xfId="2" applyFont="1" applyBorder="1"/>
    <xf numFmtId="9" fontId="20" fillId="0" borderId="0" xfId="2" applyFont="1" applyBorder="1"/>
    <xf numFmtId="9" fontId="20" fillId="0" borderId="17" xfId="0" applyNumberFormat="1" applyFont="1" applyBorder="1"/>
    <xf numFmtId="164" fontId="20" fillId="0" borderId="16" xfId="0" applyNumberFormat="1" applyFont="1" applyBorder="1"/>
    <xf numFmtId="164" fontId="20" fillId="0" borderId="0" xfId="0" applyNumberFormat="1" applyFont="1" applyBorder="1"/>
    <xf numFmtId="164" fontId="20" fillId="0" borderId="17" xfId="0" applyNumberFormat="1" applyFont="1" applyBorder="1"/>
    <xf numFmtId="0" fontId="22" fillId="0" borderId="0" xfId="0" applyFont="1"/>
    <xf numFmtId="0" fontId="21" fillId="0" borderId="10" xfId="0" applyFont="1" applyBorder="1"/>
    <xf numFmtId="0" fontId="21" fillId="0" borderId="11" xfId="0" applyFont="1" applyBorder="1"/>
    <xf numFmtId="9" fontId="21" fillId="0" borderId="10" xfId="2" applyFont="1" applyBorder="1"/>
    <xf numFmtId="9" fontId="21" fillId="0" borderId="11" xfId="2" applyFont="1" applyBorder="1"/>
    <xf numFmtId="9" fontId="21" fillId="0" borderId="12" xfId="0" applyNumberFormat="1" applyFont="1" applyBorder="1"/>
    <xf numFmtId="164" fontId="0" fillId="0" borderId="0" xfId="0" applyNumberFormat="1"/>
    <xf numFmtId="0" fontId="0" fillId="0" borderId="19" xfId="0" applyBorder="1"/>
    <xf numFmtId="0" fontId="0" fillId="0" borderId="20" xfId="0" applyBorder="1"/>
    <xf numFmtId="0" fontId="0" fillId="0" borderId="21" xfId="0" applyBorder="1"/>
    <xf numFmtId="164" fontId="0" fillId="0" borderId="19" xfId="0" applyNumberFormat="1" applyBorder="1"/>
    <xf numFmtId="164" fontId="0" fillId="0" borderId="20" xfId="0" applyNumberFormat="1" applyBorder="1"/>
    <xf numFmtId="164" fontId="0" fillId="0" borderId="21" xfId="0" applyNumberFormat="1" applyBorder="1"/>
    <xf numFmtId="0" fontId="0" fillId="0" borderId="0" xfId="0"/>
    <xf numFmtId="14" fontId="0" fillId="0" borderId="0" xfId="0" applyNumberFormat="1"/>
    <xf numFmtId="0" fontId="0" fillId="8" borderId="18" xfId="17" applyFont="1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9" fontId="0" fillId="0" borderId="0" xfId="2" applyFont="1" applyBorder="1"/>
    <xf numFmtId="9" fontId="0" fillId="0" borderId="17" xfId="0" applyNumberFormat="1" applyBorder="1"/>
    <xf numFmtId="9" fontId="0" fillId="0" borderId="16" xfId="2" applyFont="1" applyBorder="1"/>
    <xf numFmtId="164" fontId="0" fillId="0" borderId="17" xfId="0" applyNumberFormat="1" applyBorder="1"/>
    <xf numFmtId="164" fontId="0" fillId="0" borderId="16" xfId="0" applyNumberFormat="1" applyBorder="1"/>
    <xf numFmtId="164" fontId="0" fillId="0" borderId="0" xfId="0" applyNumberFormat="1" applyBorder="1"/>
    <xf numFmtId="164" fontId="0" fillId="0" borderId="17" xfId="0" applyNumberFormat="1" applyFill="1" applyBorder="1"/>
    <xf numFmtId="0" fontId="20" fillId="0" borderId="0" xfId="0" applyFont="1"/>
    <xf numFmtId="0" fontId="20" fillId="0" borderId="16" xfId="0" applyFont="1" applyBorder="1"/>
    <xf numFmtId="0" fontId="20" fillId="0" borderId="0" xfId="0" applyFont="1" applyBorder="1"/>
    <xf numFmtId="0" fontId="20" fillId="0" borderId="17" xfId="0" applyFont="1" applyBorder="1"/>
    <xf numFmtId="9" fontId="20" fillId="0" borderId="16" xfId="2" applyFont="1" applyBorder="1"/>
    <xf numFmtId="9" fontId="20" fillId="0" borderId="0" xfId="2" applyFont="1" applyBorder="1"/>
    <xf numFmtId="9" fontId="20" fillId="0" borderId="17" xfId="0" applyNumberFormat="1" applyFont="1" applyBorder="1"/>
    <xf numFmtId="164" fontId="20" fillId="0" borderId="16" xfId="0" applyNumberFormat="1" applyFont="1" applyBorder="1"/>
    <xf numFmtId="164" fontId="20" fillId="0" borderId="0" xfId="0" applyNumberFormat="1" applyFont="1" applyBorder="1"/>
    <xf numFmtId="164" fontId="20" fillId="0" borderId="17" xfId="0" applyNumberFormat="1" applyFont="1" applyBorder="1"/>
    <xf numFmtId="0" fontId="0" fillId="0" borderId="0" xfId="0"/>
    <xf numFmtId="9" fontId="0" fillId="0" borderId="0" xfId="2" applyFont="1"/>
    <xf numFmtId="0" fontId="16" fillId="0" borderId="0" xfId="0" applyFont="1"/>
    <xf numFmtId="168" fontId="0" fillId="0" borderId="0" xfId="44" applyFont="1"/>
    <xf numFmtId="168" fontId="16" fillId="0" borderId="0" xfId="44" applyFont="1"/>
  </cellXfs>
  <cellStyles count="47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Euro" xfId="45"/>
    <cellStyle name="Insatisfaisant" xfId="9" builtinId="27" customBuiltin="1"/>
    <cellStyle name="Milliers 2" xfId="46"/>
    <cellStyle name="Monétaire" xfId="1" builtinId="4"/>
    <cellStyle name="Monétaire 2" xfId="44"/>
    <cellStyle name="Neutre" xfId="10" builtinId="28" customBuiltin="1"/>
    <cellStyle name="Normal" xfId="0" builtinId="0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2"/>
  <sheetViews>
    <sheetView tabSelected="1" workbookViewId="0">
      <selection activeCell="N8" sqref="N8"/>
    </sheetView>
  </sheetViews>
  <sheetFormatPr baseColWidth="10" defaultRowHeight="15" x14ac:dyDescent="0.25"/>
  <cols>
    <col min="2" max="2" width="19.42578125" bestFit="1" customWidth="1"/>
    <col min="15" max="15" width="4.85546875" customWidth="1"/>
  </cols>
  <sheetData>
    <row r="2" spans="2:15" ht="21" x14ac:dyDescent="0.35">
      <c r="B2" s="1" t="s">
        <v>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5" x14ac:dyDescent="0.25">
      <c r="N3" s="4"/>
    </row>
    <row r="4" spans="2:15" ht="15.75" x14ac:dyDescent="0.25">
      <c r="C4" s="5" t="s">
        <v>0</v>
      </c>
      <c r="D4" s="6"/>
      <c r="E4" s="7"/>
      <c r="F4" s="5" t="s">
        <v>1</v>
      </c>
      <c r="G4" s="6"/>
      <c r="H4" s="7"/>
      <c r="I4" s="5" t="s">
        <v>2</v>
      </c>
      <c r="J4" s="6"/>
      <c r="K4" s="7"/>
      <c r="L4" s="5" t="s">
        <v>3</v>
      </c>
      <c r="M4" s="6"/>
      <c r="N4" s="7"/>
    </row>
    <row r="5" spans="2:15" x14ac:dyDescent="0.25">
      <c r="C5" s="8" t="s">
        <v>4</v>
      </c>
      <c r="D5" s="9" t="s">
        <v>5</v>
      </c>
      <c r="E5" s="10" t="s">
        <v>6</v>
      </c>
      <c r="F5" s="8" t="s">
        <v>4</v>
      </c>
      <c r="G5" s="9" t="s">
        <v>5</v>
      </c>
      <c r="H5" s="10" t="s">
        <v>6</v>
      </c>
      <c r="I5" s="8" t="s">
        <v>4</v>
      </c>
      <c r="J5" s="9" t="s">
        <v>5</v>
      </c>
      <c r="K5" s="10" t="s">
        <v>6</v>
      </c>
      <c r="L5" s="8" t="s">
        <v>7</v>
      </c>
      <c r="M5" s="9" t="s">
        <v>8</v>
      </c>
      <c r="N5" s="11" t="s">
        <v>9</v>
      </c>
      <c r="O5" s="52"/>
    </row>
    <row r="6" spans="2:15" x14ac:dyDescent="0.25">
      <c r="C6" s="8"/>
      <c r="D6" s="9"/>
      <c r="E6" s="10"/>
      <c r="F6" s="8"/>
      <c r="G6" s="9"/>
      <c r="H6" s="10"/>
      <c r="I6" s="8"/>
      <c r="J6" s="9"/>
      <c r="K6" s="10"/>
      <c r="L6" s="8"/>
      <c r="M6" s="9"/>
      <c r="N6" s="11"/>
      <c r="O6" s="52"/>
    </row>
    <row r="7" spans="2:15" x14ac:dyDescent="0.25">
      <c r="B7" s="12" t="s">
        <v>44</v>
      </c>
      <c r="C7" s="13"/>
      <c r="D7" s="14"/>
      <c r="E7" s="15"/>
      <c r="F7" s="13"/>
      <c r="G7" s="14"/>
      <c r="H7" s="15"/>
      <c r="I7" s="13"/>
      <c r="J7" s="14"/>
      <c r="K7" s="15"/>
      <c r="L7" s="13"/>
      <c r="M7" s="14"/>
      <c r="N7" s="16"/>
    </row>
    <row r="8" spans="2:15" x14ac:dyDescent="0.25">
      <c r="B8" s="17">
        <v>42370</v>
      </c>
      <c r="C8" s="90">
        <f>'1'!T25</f>
        <v>21</v>
      </c>
      <c r="D8" s="91">
        <f>'1'!T26</f>
        <v>5</v>
      </c>
      <c r="E8" s="15">
        <f t="shared" ref="E8" si="0">C8+D8</f>
        <v>26</v>
      </c>
      <c r="F8" s="39">
        <f t="shared" ref="F8" si="1">IF(D8="","",C8/E8)</f>
        <v>0.80769230769230771</v>
      </c>
      <c r="G8" s="18">
        <f t="shared" ref="G8" si="2">IF(D8="","",D8/E8)</f>
        <v>0.19230769230769232</v>
      </c>
      <c r="H8" s="19">
        <f t="shared" ref="H8" si="3">IF(G8="","",(SUM(F8:G8)))</f>
        <v>1</v>
      </c>
      <c r="I8" s="20">
        <f>'1'!U25</f>
        <v>291.5</v>
      </c>
      <c r="J8" s="21">
        <f>'1'!U26</f>
        <v>-142</v>
      </c>
      <c r="K8" s="22">
        <f t="shared" ref="K8:K9" si="4">I8+J8</f>
        <v>149.5</v>
      </c>
      <c r="L8" s="23">
        <f t="shared" ref="L8:M8" si="5">IF(I8=0,0,I8/C8)</f>
        <v>13.880952380952381</v>
      </c>
      <c r="M8" s="24">
        <f t="shared" si="5"/>
        <v>-28.4</v>
      </c>
      <c r="N8" s="16">
        <f>IF(J8=0,"BRAVO",I8/J8*-1)</f>
        <v>2.0528169014084505</v>
      </c>
    </row>
    <row r="9" spans="2:15" ht="17.25" x14ac:dyDescent="0.3">
      <c r="B9" s="25" t="s">
        <v>6</v>
      </c>
      <c r="C9" s="26">
        <f>SUM(C4:C8)</f>
        <v>21</v>
      </c>
      <c r="D9" s="27">
        <f>SUM(D4:D8)</f>
        <v>5</v>
      </c>
      <c r="E9" s="28">
        <f>SUM(E4:E8)</f>
        <v>26</v>
      </c>
      <c r="F9" s="29">
        <f>C9/E9</f>
        <v>0.80769230769230771</v>
      </c>
      <c r="G9" s="30">
        <f>D9/E9</f>
        <v>0.19230769230769232</v>
      </c>
      <c r="H9" s="31">
        <f>SUM(F9:G9)</f>
        <v>1</v>
      </c>
      <c r="I9" s="32">
        <f>SUM(I4:I8)</f>
        <v>291.5</v>
      </c>
      <c r="J9" s="33">
        <f>SUM(J4:J8)</f>
        <v>-142</v>
      </c>
      <c r="K9" s="34">
        <f t="shared" si="4"/>
        <v>149.5</v>
      </c>
      <c r="L9" s="32">
        <f t="shared" ref="L9:M9" si="6">I9/C9</f>
        <v>13.880952380952381</v>
      </c>
      <c r="M9" s="33">
        <f t="shared" si="6"/>
        <v>-28.4</v>
      </c>
      <c r="N9" s="53">
        <f t="shared" ref="N9" si="7">I9/J9*-1</f>
        <v>2.0528169014084505</v>
      </c>
      <c r="O9" s="54"/>
    </row>
    <row r="10" spans="2:15" x14ac:dyDescent="0.25">
      <c r="C10" s="13"/>
      <c r="D10" s="14"/>
      <c r="E10" s="15"/>
      <c r="F10" s="13"/>
      <c r="G10" s="14"/>
      <c r="H10" s="15"/>
      <c r="I10" s="13"/>
      <c r="J10" s="14"/>
      <c r="K10" s="15"/>
      <c r="L10" s="13"/>
      <c r="M10" s="14"/>
      <c r="N10" s="16"/>
    </row>
    <row r="11" spans="2:15" x14ac:dyDescent="0.25">
      <c r="B11" s="12" t="s">
        <v>14</v>
      </c>
      <c r="C11" s="13"/>
      <c r="D11" s="14"/>
      <c r="E11" s="15"/>
      <c r="F11" s="13"/>
      <c r="G11" s="14"/>
      <c r="H11" s="15"/>
      <c r="I11" s="13"/>
      <c r="J11" s="14"/>
      <c r="K11" s="15"/>
      <c r="L11" s="13"/>
      <c r="M11" s="14"/>
      <c r="N11" s="16"/>
    </row>
    <row r="12" spans="2:15" x14ac:dyDescent="0.25">
      <c r="B12" s="17">
        <f>B8+3</f>
        <v>42373</v>
      </c>
      <c r="C12" s="13">
        <v>0</v>
      </c>
      <c r="D12" s="14">
        <v>0</v>
      </c>
      <c r="E12" s="15">
        <f t="shared" ref="E12:E16" si="8">C12+D12</f>
        <v>0</v>
      </c>
      <c r="F12" s="39" t="e">
        <f t="shared" ref="F12:F16" si="9">IF(D12="","",C12/E12)</f>
        <v>#DIV/0!</v>
      </c>
      <c r="G12" s="18" t="e">
        <f t="shared" ref="G12:G16" si="10">IF(D12="","",D12/E12)</f>
        <v>#DIV/0!</v>
      </c>
      <c r="H12" s="19" t="e">
        <f t="shared" ref="H12:H16" si="11">IF(G12="","",(SUM(F12:G12)))</f>
        <v>#DIV/0!</v>
      </c>
      <c r="I12" s="20">
        <v>0</v>
      </c>
      <c r="J12" s="21">
        <v>0</v>
      </c>
      <c r="K12" s="63">
        <f t="shared" ref="K12:K17" si="12">I12+J12</f>
        <v>0</v>
      </c>
      <c r="L12" s="23">
        <f t="shared" ref="L12:M16" si="13">IF(I12=0,0,I12/C12)</f>
        <v>0</v>
      </c>
      <c r="M12" s="24">
        <f t="shared" si="13"/>
        <v>0</v>
      </c>
      <c r="N12" s="16" t="str">
        <f>IF(J12=0,"BRAVO",I12/J12*-1)</f>
        <v>BRAVO</v>
      </c>
    </row>
    <row r="13" spans="2:15" x14ac:dyDescent="0.25">
      <c r="B13" s="17">
        <f>B12+1</f>
        <v>42374</v>
      </c>
      <c r="C13" s="13">
        <v>0</v>
      </c>
      <c r="D13" s="14">
        <v>0</v>
      </c>
      <c r="E13" s="15">
        <f t="shared" si="8"/>
        <v>0</v>
      </c>
      <c r="F13" s="39" t="e">
        <f t="shared" si="9"/>
        <v>#DIV/0!</v>
      </c>
      <c r="G13" s="18" t="e">
        <f t="shared" si="10"/>
        <v>#DIV/0!</v>
      </c>
      <c r="H13" s="19" t="e">
        <f t="shared" si="11"/>
        <v>#DIV/0!</v>
      </c>
      <c r="I13" s="20">
        <v>0</v>
      </c>
      <c r="J13" s="21">
        <v>0</v>
      </c>
      <c r="K13" s="63">
        <f t="shared" si="12"/>
        <v>0</v>
      </c>
      <c r="L13" s="23">
        <f t="shared" si="13"/>
        <v>0</v>
      </c>
      <c r="M13" s="24">
        <f t="shared" si="13"/>
        <v>0</v>
      </c>
      <c r="N13" s="16" t="str">
        <f>IF(J13=0,"BRAVO",I13/J13*-1)</f>
        <v>BRAVO</v>
      </c>
    </row>
    <row r="14" spans="2:15" x14ac:dyDescent="0.25">
      <c r="B14" s="83">
        <f t="shared" ref="B14:B16" si="14">B13+1</f>
        <v>42375</v>
      </c>
      <c r="C14" s="13">
        <v>0</v>
      </c>
      <c r="D14" s="14">
        <v>0</v>
      </c>
      <c r="E14" s="15">
        <f t="shared" si="8"/>
        <v>0</v>
      </c>
      <c r="F14" s="39" t="e">
        <f t="shared" si="9"/>
        <v>#DIV/0!</v>
      </c>
      <c r="G14" s="18" t="e">
        <f t="shared" si="10"/>
        <v>#DIV/0!</v>
      </c>
      <c r="H14" s="19" t="e">
        <f t="shared" si="11"/>
        <v>#DIV/0!</v>
      </c>
      <c r="I14" s="20">
        <v>0</v>
      </c>
      <c r="J14" s="21">
        <v>0</v>
      </c>
      <c r="K14" s="63">
        <f t="shared" si="12"/>
        <v>0</v>
      </c>
      <c r="L14" s="23">
        <f t="shared" si="13"/>
        <v>0</v>
      </c>
      <c r="M14" s="24">
        <f t="shared" si="13"/>
        <v>0</v>
      </c>
      <c r="N14" s="16" t="str">
        <f>IF(J14=0,"BRAVO",I14/J14*-1)</f>
        <v>BRAVO</v>
      </c>
    </row>
    <row r="15" spans="2:15" x14ac:dyDescent="0.25">
      <c r="B15" s="83">
        <f t="shared" si="14"/>
        <v>42376</v>
      </c>
      <c r="C15" s="13">
        <v>0</v>
      </c>
      <c r="D15" s="14">
        <v>0</v>
      </c>
      <c r="E15" s="15">
        <f t="shared" si="8"/>
        <v>0</v>
      </c>
      <c r="F15" s="39" t="e">
        <f t="shared" si="9"/>
        <v>#DIV/0!</v>
      </c>
      <c r="G15" s="18" t="e">
        <f t="shared" si="10"/>
        <v>#DIV/0!</v>
      </c>
      <c r="H15" s="19" t="e">
        <f t="shared" si="11"/>
        <v>#DIV/0!</v>
      </c>
      <c r="I15" s="20">
        <v>0</v>
      </c>
      <c r="J15" s="21">
        <v>0</v>
      </c>
      <c r="K15" s="63">
        <f t="shared" si="12"/>
        <v>0</v>
      </c>
      <c r="L15" s="23">
        <f t="shared" si="13"/>
        <v>0</v>
      </c>
      <c r="M15" s="24">
        <f t="shared" si="13"/>
        <v>0</v>
      </c>
      <c r="N15" s="16" t="str">
        <f>IF(J15=0,"BRAVO",I15/J15*-1)</f>
        <v>BRAVO</v>
      </c>
    </row>
    <row r="16" spans="2:15" x14ac:dyDescent="0.25">
      <c r="B16" s="83">
        <f t="shared" si="14"/>
        <v>42377</v>
      </c>
      <c r="C16" s="13">
        <v>0</v>
      </c>
      <c r="D16" s="14">
        <v>0</v>
      </c>
      <c r="E16" s="15">
        <f t="shared" si="8"/>
        <v>0</v>
      </c>
      <c r="F16" s="39" t="e">
        <f t="shared" si="9"/>
        <v>#DIV/0!</v>
      </c>
      <c r="G16" s="18" t="e">
        <f t="shared" si="10"/>
        <v>#DIV/0!</v>
      </c>
      <c r="H16" s="19" t="e">
        <f t="shared" si="11"/>
        <v>#DIV/0!</v>
      </c>
      <c r="I16" s="20">
        <v>0</v>
      </c>
      <c r="J16" s="21">
        <v>0</v>
      </c>
      <c r="K16" s="22">
        <f t="shared" si="12"/>
        <v>0</v>
      </c>
      <c r="L16" s="23">
        <f t="shared" si="13"/>
        <v>0</v>
      </c>
      <c r="M16" s="24">
        <f t="shared" si="13"/>
        <v>0</v>
      </c>
      <c r="N16" s="16" t="str">
        <f>IF(J16=0,"BRAVO",I16/J16*-1)</f>
        <v>BRAVO</v>
      </c>
    </row>
    <row r="17" spans="2:15" ht="17.25" x14ac:dyDescent="0.3">
      <c r="B17" s="25" t="s">
        <v>6</v>
      </c>
      <c r="C17" s="26">
        <f>SUM(C12:C16)</f>
        <v>0</v>
      </c>
      <c r="D17" s="27">
        <f>SUM(D12:D16)</f>
        <v>0</v>
      </c>
      <c r="E17" s="28">
        <f>SUM(E12:E16)</f>
        <v>0</v>
      </c>
      <c r="F17" s="29" t="e">
        <f>C17/E17</f>
        <v>#DIV/0!</v>
      </c>
      <c r="G17" s="30" t="e">
        <f>D17/E17</f>
        <v>#DIV/0!</v>
      </c>
      <c r="H17" s="31" t="e">
        <f>SUM(F17:G17)</f>
        <v>#DIV/0!</v>
      </c>
      <c r="I17" s="32">
        <f>SUM(I12:I16)</f>
        <v>0</v>
      </c>
      <c r="J17" s="33">
        <f>SUM(J12:J16)</f>
        <v>0</v>
      </c>
      <c r="K17" s="34">
        <f t="shared" si="12"/>
        <v>0</v>
      </c>
      <c r="L17" s="32" t="e">
        <f t="shared" ref="L17:M17" si="15">I17/C17</f>
        <v>#DIV/0!</v>
      </c>
      <c r="M17" s="33" t="e">
        <f t="shared" si="15"/>
        <v>#DIV/0!</v>
      </c>
      <c r="N17" s="53" t="e">
        <f t="shared" ref="N17" si="16">I17/J17*-1</f>
        <v>#DIV/0!</v>
      </c>
      <c r="O17" s="54"/>
    </row>
    <row r="18" spans="2:15" x14ac:dyDescent="0.25">
      <c r="C18" s="13"/>
      <c r="D18" s="14"/>
      <c r="E18" s="15"/>
      <c r="F18" s="13"/>
      <c r="G18" s="14"/>
      <c r="H18" s="15"/>
      <c r="I18" s="13"/>
      <c r="J18" s="14"/>
      <c r="K18" s="15"/>
      <c r="L18" s="13"/>
      <c r="M18" s="14"/>
      <c r="N18" s="16"/>
    </row>
    <row r="19" spans="2:15" x14ac:dyDescent="0.25">
      <c r="B19" s="12" t="s">
        <v>13</v>
      </c>
      <c r="C19" s="13"/>
      <c r="D19" s="14"/>
      <c r="E19" s="15"/>
      <c r="F19" s="13"/>
      <c r="G19" s="14"/>
      <c r="H19" s="15"/>
      <c r="I19" s="13"/>
      <c r="J19" s="14"/>
      <c r="K19" s="15"/>
      <c r="L19" s="13"/>
      <c r="M19" s="14"/>
      <c r="N19" s="16"/>
    </row>
    <row r="20" spans="2:15" x14ac:dyDescent="0.25">
      <c r="B20" s="83">
        <f>B16+3</f>
        <v>42380</v>
      </c>
      <c r="C20" s="13">
        <v>0</v>
      </c>
      <c r="D20" s="14">
        <v>0</v>
      </c>
      <c r="E20" s="15">
        <f t="shared" ref="E20:E24" si="17">C20+D20</f>
        <v>0</v>
      </c>
      <c r="F20" s="39" t="e">
        <f>IF(D20="","",C20/E20)</f>
        <v>#DIV/0!</v>
      </c>
      <c r="G20" s="18" t="e">
        <f>IF(D20="","",D20/E20)</f>
        <v>#DIV/0!</v>
      </c>
      <c r="H20" s="19" t="e">
        <f>IF(G20="","",(SUM(F20:G20)))</f>
        <v>#DIV/0!</v>
      </c>
      <c r="I20" s="20">
        <v>0</v>
      </c>
      <c r="J20" s="21">
        <v>0</v>
      </c>
      <c r="K20" s="63">
        <f>I20+J20</f>
        <v>0</v>
      </c>
      <c r="L20" s="23">
        <f t="shared" ref="L20:M24" si="18">IF(I20=0,0,I20/C20)</f>
        <v>0</v>
      </c>
      <c r="M20" s="24">
        <f t="shared" si="18"/>
        <v>0</v>
      </c>
      <c r="N20" s="16" t="str">
        <f>IF(J20=0,"BRAVO",I20/J20*-1)</f>
        <v>BRAVO</v>
      </c>
    </row>
    <row r="21" spans="2:15" x14ac:dyDescent="0.25">
      <c r="B21" s="83">
        <f>B20+1</f>
        <v>42381</v>
      </c>
      <c r="C21" s="13">
        <v>0</v>
      </c>
      <c r="D21" s="14">
        <v>0</v>
      </c>
      <c r="E21" s="15">
        <f t="shared" si="17"/>
        <v>0</v>
      </c>
      <c r="F21" s="39" t="e">
        <f t="shared" ref="F21:F24" si="19">IF(D21="","",C21/E21)</f>
        <v>#DIV/0!</v>
      </c>
      <c r="G21" s="18" t="e">
        <f t="shared" ref="G21:G24" si="20">IF(D21="","",D21/E21)</f>
        <v>#DIV/0!</v>
      </c>
      <c r="H21" s="19" t="e">
        <f t="shared" ref="H21:H24" si="21">IF(G21="","",(SUM(F21:G21)))</f>
        <v>#DIV/0!</v>
      </c>
      <c r="I21" s="20">
        <v>0</v>
      </c>
      <c r="J21" s="21">
        <v>0</v>
      </c>
      <c r="K21" s="63">
        <f t="shared" ref="K21:K25" si="22">I21+J21</f>
        <v>0</v>
      </c>
      <c r="L21" s="23">
        <f t="shared" si="18"/>
        <v>0</v>
      </c>
      <c r="M21" s="24">
        <f t="shared" si="18"/>
        <v>0</v>
      </c>
      <c r="N21" s="16" t="str">
        <f>IF(J21=0,"BRAVO",I21/J21*-1)</f>
        <v>BRAVO</v>
      </c>
    </row>
    <row r="22" spans="2:15" x14ac:dyDescent="0.25">
      <c r="B22" s="83">
        <f t="shared" ref="B22:B24" si="23">B21+1</f>
        <v>42382</v>
      </c>
      <c r="C22" s="13">
        <v>0</v>
      </c>
      <c r="D22" s="14">
        <v>0</v>
      </c>
      <c r="E22" s="15">
        <f t="shared" si="17"/>
        <v>0</v>
      </c>
      <c r="F22" s="39" t="e">
        <f t="shared" si="19"/>
        <v>#DIV/0!</v>
      </c>
      <c r="G22" s="18" t="e">
        <f t="shared" si="20"/>
        <v>#DIV/0!</v>
      </c>
      <c r="H22" s="19" t="e">
        <f t="shared" si="21"/>
        <v>#DIV/0!</v>
      </c>
      <c r="I22" s="20">
        <v>0</v>
      </c>
      <c r="J22" s="21">
        <v>0</v>
      </c>
      <c r="K22" s="63">
        <f t="shared" si="22"/>
        <v>0</v>
      </c>
      <c r="L22" s="23">
        <f t="shared" si="18"/>
        <v>0</v>
      </c>
      <c r="M22" s="24">
        <f t="shared" si="18"/>
        <v>0</v>
      </c>
      <c r="N22" s="16" t="str">
        <f>IF(J22=0,"BRAVO",I22/J22*-1)</f>
        <v>BRAVO</v>
      </c>
    </row>
    <row r="23" spans="2:15" x14ac:dyDescent="0.25">
      <c r="B23" s="83">
        <f t="shared" si="23"/>
        <v>42383</v>
      </c>
      <c r="C23" s="13">
        <v>0</v>
      </c>
      <c r="D23" s="14">
        <v>0</v>
      </c>
      <c r="E23" s="15">
        <f t="shared" si="17"/>
        <v>0</v>
      </c>
      <c r="F23" s="39" t="e">
        <f t="shared" si="19"/>
        <v>#DIV/0!</v>
      </c>
      <c r="G23" s="18" t="e">
        <f t="shared" si="20"/>
        <v>#DIV/0!</v>
      </c>
      <c r="H23" s="19" t="e">
        <f t="shared" si="21"/>
        <v>#DIV/0!</v>
      </c>
      <c r="I23" s="20">
        <v>0</v>
      </c>
      <c r="J23" s="21">
        <v>0</v>
      </c>
      <c r="K23" s="63">
        <f t="shared" si="22"/>
        <v>0</v>
      </c>
      <c r="L23" s="23">
        <f t="shared" si="18"/>
        <v>0</v>
      </c>
      <c r="M23" s="24">
        <f t="shared" si="18"/>
        <v>0</v>
      </c>
      <c r="N23" s="16" t="str">
        <f>IF(J23=0,"BRAVO",I23/J23*-1)</f>
        <v>BRAVO</v>
      </c>
    </row>
    <row r="24" spans="2:15" x14ac:dyDescent="0.25">
      <c r="B24" s="83">
        <f t="shared" si="23"/>
        <v>42384</v>
      </c>
      <c r="C24" s="13">
        <v>0</v>
      </c>
      <c r="D24" s="14">
        <v>0</v>
      </c>
      <c r="E24" s="15">
        <f t="shared" si="17"/>
        <v>0</v>
      </c>
      <c r="F24" s="39" t="e">
        <f t="shared" si="19"/>
        <v>#DIV/0!</v>
      </c>
      <c r="G24" s="18" t="e">
        <f t="shared" si="20"/>
        <v>#DIV/0!</v>
      </c>
      <c r="H24" s="19" t="e">
        <f t="shared" si="21"/>
        <v>#DIV/0!</v>
      </c>
      <c r="I24" s="20">
        <v>0</v>
      </c>
      <c r="J24" s="21">
        <v>0</v>
      </c>
      <c r="K24" s="22">
        <f t="shared" si="22"/>
        <v>0</v>
      </c>
      <c r="L24" s="23">
        <f t="shared" si="18"/>
        <v>0</v>
      </c>
      <c r="M24" s="24">
        <f t="shared" si="18"/>
        <v>0</v>
      </c>
      <c r="N24" s="16" t="str">
        <f>IF(J24=0,"BRAVO",I24/J24*-1)</f>
        <v>BRAVO</v>
      </c>
    </row>
    <row r="25" spans="2:15" ht="17.25" x14ac:dyDescent="0.3">
      <c r="B25" s="25" t="s">
        <v>6</v>
      </c>
      <c r="C25" s="26">
        <f>SUM(C20:C24)</f>
        <v>0</v>
      </c>
      <c r="D25" s="27">
        <f>SUM(D20:D24)</f>
        <v>0</v>
      </c>
      <c r="E25" s="28">
        <f>SUM(E20:E24)</f>
        <v>0</v>
      </c>
      <c r="F25" s="29" t="e">
        <f>C25/E25</f>
        <v>#DIV/0!</v>
      </c>
      <c r="G25" s="30" t="e">
        <f>D25/E25</f>
        <v>#DIV/0!</v>
      </c>
      <c r="H25" s="31" t="e">
        <f>SUM(F25:G25)</f>
        <v>#DIV/0!</v>
      </c>
      <c r="I25" s="32">
        <f>SUM(I20:I24)</f>
        <v>0</v>
      </c>
      <c r="J25" s="33">
        <f>SUM(J20:J24)</f>
        <v>0</v>
      </c>
      <c r="K25" s="34">
        <f t="shared" si="22"/>
        <v>0</v>
      </c>
      <c r="L25" s="32" t="e">
        <f t="shared" ref="L25:M25" si="24">I25/C25</f>
        <v>#DIV/0!</v>
      </c>
      <c r="M25" s="33" t="e">
        <f t="shared" si="24"/>
        <v>#DIV/0!</v>
      </c>
      <c r="N25" s="53" t="e">
        <f>I25/J25*-1</f>
        <v>#DIV/0!</v>
      </c>
      <c r="O25" s="55"/>
    </row>
    <row r="26" spans="2:15" x14ac:dyDescent="0.25">
      <c r="C26" s="13"/>
      <c r="D26" s="14"/>
      <c r="E26" s="15"/>
      <c r="F26" s="36"/>
      <c r="G26" s="37"/>
      <c r="H26" s="38"/>
      <c r="I26" s="23"/>
      <c r="J26" s="24"/>
      <c r="K26" s="22"/>
      <c r="L26" s="23"/>
      <c r="M26" s="24"/>
      <c r="N26" s="16"/>
    </row>
    <row r="27" spans="2:15" x14ac:dyDescent="0.25">
      <c r="B27" s="12" t="s">
        <v>12</v>
      </c>
      <c r="C27" s="13"/>
      <c r="D27" s="14"/>
      <c r="E27" s="15"/>
      <c r="F27" s="13"/>
      <c r="G27" s="14"/>
      <c r="H27" s="15"/>
      <c r="I27" s="23"/>
      <c r="J27" s="24"/>
      <c r="K27" s="22"/>
      <c r="L27" s="23"/>
      <c r="M27" s="24"/>
      <c r="N27" s="16"/>
    </row>
    <row r="28" spans="2:15" x14ac:dyDescent="0.25">
      <c r="B28" s="83">
        <f>B24+3</f>
        <v>42387</v>
      </c>
      <c r="C28" s="13">
        <v>0</v>
      </c>
      <c r="D28" s="14">
        <v>0</v>
      </c>
      <c r="E28" s="15">
        <f t="shared" ref="E28:E31" si="25">C28+D28</f>
        <v>0</v>
      </c>
      <c r="F28" s="39" t="e">
        <f t="shared" ref="F28:F32" si="26">IF(D28="","",C28/E28)</f>
        <v>#DIV/0!</v>
      </c>
      <c r="G28" s="18" t="e">
        <f t="shared" ref="G28:G32" si="27">IF(D28="","",D28/E28)</f>
        <v>#DIV/0!</v>
      </c>
      <c r="H28" s="19" t="e">
        <f t="shared" ref="H28:H32" si="28">IF(G28="","",(SUM(F28:G28)))</f>
        <v>#DIV/0!</v>
      </c>
      <c r="I28" s="20">
        <v>0</v>
      </c>
      <c r="J28" s="21">
        <v>0</v>
      </c>
      <c r="K28" s="63">
        <f t="shared" ref="K28:K33" si="29">I28+J28</f>
        <v>0</v>
      </c>
      <c r="L28" s="23">
        <f t="shared" ref="L28:M32" si="30">IF(I28=0,0,I28/C28)</f>
        <v>0</v>
      </c>
      <c r="M28" s="24">
        <f t="shared" si="30"/>
        <v>0</v>
      </c>
      <c r="N28" s="16" t="str">
        <f>IF(J28=0,"BRAVO",I28/J28*-1)</f>
        <v>BRAVO</v>
      </c>
    </row>
    <row r="29" spans="2:15" x14ac:dyDescent="0.25">
      <c r="B29" s="83">
        <f>B28+1</f>
        <v>42388</v>
      </c>
      <c r="C29" s="13">
        <v>0</v>
      </c>
      <c r="D29" s="14">
        <v>0</v>
      </c>
      <c r="E29" s="15">
        <f t="shared" si="25"/>
        <v>0</v>
      </c>
      <c r="F29" s="39" t="e">
        <f t="shared" si="26"/>
        <v>#DIV/0!</v>
      </c>
      <c r="G29" s="18" t="e">
        <f t="shared" si="27"/>
        <v>#DIV/0!</v>
      </c>
      <c r="H29" s="19" t="e">
        <f t="shared" si="28"/>
        <v>#DIV/0!</v>
      </c>
      <c r="I29" s="20">
        <v>0</v>
      </c>
      <c r="J29" s="21">
        <v>0</v>
      </c>
      <c r="K29" s="63">
        <f t="shared" si="29"/>
        <v>0</v>
      </c>
      <c r="L29" s="23">
        <f t="shared" si="30"/>
        <v>0</v>
      </c>
      <c r="M29" s="24">
        <f t="shared" si="30"/>
        <v>0</v>
      </c>
      <c r="N29" s="16" t="str">
        <f>IF(J29=0,"BRAVO",I29/J29*-1)</f>
        <v>BRAVO</v>
      </c>
    </row>
    <row r="30" spans="2:15" x14ac:dyDescent="0.25">
      <c r="B30" s="83">
        <f t="shared" ref="B30:B32" si="31">B29+1</f>
        <v>42389</v>
      </c>
      <c r="C30" s="13">
        <v>0</v>
      </c>
      <c r="D30" s="14">
        <v>0</v>
      </c>
      <c r="E30" s="15">
        <f t="shared" si="25"/>
        <v>0</v>
      </c>
      <c r="F30" s="39" t="e">
        <f t="shared" si="26"/>
        <v>#DIV/0!</v>
      </c>
      <c r="G30" s="18" t="e">
        <f t="shared" si="27"/>
        <v>#DIV/0!</v>
      </c>
      <c r="H30" s="19" t="e">
        <f t="shared" si="28"/>
        <v>#DIV/0!</v>
      </c>
      <c r="I30" s="20">
        <v>0</v>
      </c>
      <c r="J30" s="21">
        <v>0</v>
      </c>
      <c r="K30" s="63">
        <f t="shared" si="29"/>
        <v>0</v>
      </c>
      <c r="L30" s="23">
        <f t="shared" si="30"/>
        <v>0</v>
      </c>
      <c r="M30" s="24">
        <f t="shared" si="30"/>
        <v>0</v>
      </c>
      <c r="N30" s="16" t="str">
        <f>IF(J30=0,"BRAVO",I30/J30*-1)</f>
        <v>BRAVO</v>
      </c>
    </row>
    <row r="31" spans="2:15" x14ac:dyDescent="0.25">
      <c r="B31" s="83">
        <f t="shared" si="31"/>
        <v>42390</v>
      </c>
      <c r="C31" s="13">
        <v>0</v>
      </c>
      <c r="D31" s="14">
        <v>0</v>
      </c>
      <c r="E31" s="15">
        <f t="shared" si="25"/>
        <v>0</v>
      </c>
      <c r="F31" s="39" t="e">
        <f t="shared" si="26"/>
        <v>#DIV/0!</v>
      </c>
      <c r="G31" s="18" t="e">
        <f t="shared" si="27"/>
        <v>#DIV/0!</v>
      </c>
      <c r="H31" s="19" t="e">
        <f t="shared" si="28"/>
        <v>#DIV/0!</v>
      </c>
      <c r="I31" s="20">
        <v>0</v>
      </c>
      <c r="J31" s="21">
        <v>0</v>
      </c>
      <c r="K31" s="63">
        <f t="shared" si="29"/>
        <v>0</v>
      </c>
      <c r="L31" s="23">
        <f t="shared" si="30"/>
        <v>0</v>
      </c>
      <c r="M31" s="24">
        <f t="shared" si="30"/>
        <v>0</v>
      </c>
      <c r="N31" s="16" t="str">
        <f>IF(J31=0,"BRAVO",I31/J31*-1)</f>
        <v>BRAVO</v>
      </c>
    </row>
    <row r="32" spans="2:15" x14ac:dyDescent="0.25">
      <c r="B32" s="83">
        <f t="shared" si="31"/>
        <v>42391</v>
      </c>
      <c r="C32" s="13">
        <v>0</v>
      </c>
      <c r="D32" s="14">
        <v>0</v>
      </c>
      <c r="E32" s="15">
        <f>C32+D32</f>
        <v>0</v>
      </c>
      <c r="F32" s="39" t="e">
        <f t="shared" si="26"/>
        <v>#DIV/0!</v>
      </c>
      <c r="G32" s="18" t="e">
        <f t="shared" si="27"/>
        <v>#DIV/0!</v>
      </c>
      <c r="H32" s="19" t="e">
        <f t="shared" si="28"/>
        <v>#DIV/0!</v>
      </c>
      <c r="I32" s="20">
        <v>0</v>
      </c>
      <c r="J32" s="21">
        <v>0</v>
      </c>
      <c r="K32" s="22">
        <f t="shared" si="29"/>
        <v>0</v>
      </c>
      <c r="L32" s="23">
        <f t="shared" si="30"/>
        <v>0</v>
      </c>
      <c r="M32" s="24">
        <f t="shared" si="30"/>
        <v>0</v>
      </c>
      <c r="N32" s="16" t="str">
        <f>IF(J32=0,"BRAVO",I32/J32*-1)</f>
        <v>BRAVO</v>
      </c>
    </row>
    <row r="33" spans="2:15" ht="17.25" x14ac:dyDescent="0.3">
      <c r="B33" s="25" t="s">
        <v>6</v>
      </c>
      <c r="C33" s="26">
        <f>SUM(C28:C32)</f>
        <v>0</v>
      </c>
      <c r="D33" s="27">
        <f>SUM(D28:D32)</f>
        <v>0</v>
      </c>
      <c r="E33" s="28">
        <f>SUM(E28:E32)</f>
        <v>0</v>
      </c>
      <c r="F33" s="29" t="e">
        <f>C33/E33</f>
        <v>#DIV/0!</v>
      </c>
      <c r="G33" s="30" t="e">
        <f>D33/E33</f>
        <v>#DIV/0!</v>
      </c>
      <c r="H33" s="31" t="e">
        <f>SUM(F33:G33)</f>
        <v>#DIV/0!</v>
      </c>
      <c r="I33" s="32">
        <f>SUM(I28:I32)</f>
        <v>0</v>
      </c>
      <c r="J33" s="33">
        <f>SUM(J28:J32)</f>
        <v>0</v>
      </c>
      <c r="K33" s="34">
        <f t="shared" si="29"/>
        <v>0</v>
      </c>
      <c r="L33" s="32" t="e">
        <f t="shared" ref="L33:M33" si="32">I33/C33</f>
        <v>#DIV/0!</v>
      </c>
      <c r="M33" s="33" t="e">
        <f t="shared" si="32"/>
        <v>#DIV/0!</v>
      </c>
      <c r="N33" s="53" t="e">
        <f t="shared" ref="N33" si="33">I33/J33*-1</f>
        <v>#DIV/0!</v>
      </c>
      <c r="O33" s="50"/>
    </row>
    <row r="34" spans="2:15" x14ac:dyDescent="0.25">
      <c r="C34" s="13"/>
      <c r="D34" s="14"/>
      <c r="E34" s="15"/>
      <c r="F34" s="13"/>
      <c r="G34" s="14"/>
      <c r="H34" s="15"/>
      <c r="I34" s="23"/>
      <c r="J34" s="24"/>
      <c r="K34" s="22"/>
      <c r="L34" s="23"/>
      <c r="M34" s="24"/>
      <c r="N34" s="16"/>
    </row>
    <row r="35" spans="2:15" x14ac:dyDescent="0.25">
      <c r="B35" s="12" t="s">
        <v>11</v>
      </c>
      <c r="C35" s="13"/>
      <c r="D35" s="14"/>
      <c r="E35" s="15"/>
      <c r="F35" s="13"/>
      <c r="G35" s="14"/>
      <c r="H35" s="15"/>
      <c r="I35" s="23"/>
      <c r="J35" s="24"/>
      <c r="K35" s="22"/>
      <c r="L35" s="23"/>
      <c r="M35" s="24"/>
      <c r="N35" s="16"/>
    </row>
    <row r="36" spans="2:15" x14ac:dyDescent="0.25">
      <c r="B36" s="83">
        <f>B32+3</f>
        <v>42394</v>
      </c>
      <c r="C36" s="13">
        <v>0</v>
      </c>
      <c r="D36" s="14">
        <v>0</v>
      </c>
      <c r="E36" s="15">
        <f>C36+D36</f>
        <v>0</v>
      </c>
      <c r="F36" s="39" t="e">
        <f>IF(D36="","",C36/E36)</f>
        <v>#DIV/0!</v>
      </c>
      <c r="G36" s="18" t="e">
        <f>IF(D36="","",D36/E36)</f>
        <v>#DIV/0!</v>
      </c>
      <c r="H36" s="19" t="e">
        <f>IF(G36="","",(SUM(F36:G36)))</f>
        <v>#DIV/0!</v>
      </c>
      <c r="I36" s="20">
        <v>0</v>
      </c>
      <c r="J36" s="21">
        <v>0</v>
      </c>
      <c r="K36" s="63">
        <f t="shared" ref="K36:K40" si="34">I36+J36</f>
        <v>0</v>
      </c>
      <c r="L36" s="23">
        <f t="shared" ref="L36:M40" si="35">IF(I36=0,0,I36/C36)</f>
        <v>0</v>
      </c>
      <c r="M36" s="24">
        <f t="shared" si="35"/>
        <v>0</v>
      </c>
      <c r="N36" s="16" t="str">
        <f>IF(J36=0,"BRAVO",I36/J36*-1)</f>
        <v>BRAVO</v>
      </c>
    </row>
    <row r="37" spans="2:15" x14ac:dyDescent="0.25">
      <c r="B37" s="83">
        <f>B36+1</f>
        <v>42395</v>
      </c>
      <c r="C37" s="13">
        <v>0</v>
      </c>
      <c r="D37" s="14">
        <v>0</v>
      </c>
      <c r="E37" s="15">
        <f t="shared" ref="E37:E40" si="36">C37+D37</f>
        <v>0</v>
      </c>
      <c r="F37" s="39" t="e">
        <f t="shared" ref="F37:F40" si="37">IF(D37="","",C37/E37)</f>
        <v>#DIV/0!</v>
      </c>
      <c r="G37" s="18" t="e">
        <f t="shared" ref="G37:G40" si="38">IF(D37="","",D37/E37)</f>
        <v>#DIV/0!</v>
      </c>
      <c r="H37" s="19" t="e">
        <f t="shared" ref="H37:H40" si="39">IF(G37="","",(SUM(F37:G37)))</f>
        <v>#DIV/0!</v>
      </c>
      <c r="I37" s="20">
        <v>0</v>
      </c>
      <c r="J37" s="21">
        <v>0</v>
      </c>
      <c r="K37" s="63">
        <f t="shared" si="34"/>
        <v>0</v>
      </c>
      <c r="L37" s="23">
        <f t="shared" si="35"/>
        <v>0</v>
      </c>
      <c r="M37" s="24">
        <f t="shared" si="35"/>
        <v>0</v>
      </c>
      <c r="N37" s="16" t="str">
        <f>IF(J37=0,"BRAVO",I37/J37*-1)</f>
        <v>BRAVO</v>
      </c>
    </row>
    <row r="38" spans="2:15" x14ac:dyDescent="0.25">
      <c r="B38" s="83">
        <f t="shared" ref="B38:B40" si="40">B37+1</f>
        <v>42396</v>
      </c>
      <c r="C38" s="13">
        <v>0</v>
      </c>
      <c r="D38" s="14">
        <v>0</v>
      </c>
      <c r="E38" s="15">
        <f t="shared" si="36"/>
        <v>0</v>
      </c>
      <c r="F38" s="39" t="e">
        <f t="shared" si="37"/>
        <v>#DIV/0!</v>
      </c>
      <c r="G38" s="18" t="e">
        <f t="shared" si="38"/>
        <v>#DIV/0!</v>
      </c>
      <c r="H38" s="19" t="e">
        <f t="shared" si="39"/>
        <v>#DIV/0!</v>
      </c>
      <c r="I38" s="20">
        <v>0</v>
      </c>
      <c r="J38" s="21">
        <v>0</v>
      </c>
      <c r="K38" s="63">
        <f t="shared" si="34"/>
        <v>0</v>
      </c>
      <c r="L38" s="23">
        <f t="shared" si="35"/>
        <v>0</v>
      </c>
      <c r="M38" s="24">
        <f t="shared" si="35"/>
        <v>0</v>
      </c>
      <c r="N38" s="16" t="str">
        <f>IF(J38=0,"BRAVO",I38/J38*-1)</f>
        <v>BRAVO</v>
      </c>
    </row>
    <row r="39" spans="2:15" x14ac:dyDescent="0.25">
      <c r="B39" s="83">
        <f t="shared" si="40"/>
        <v>42397</v>
      </c>
      <c r="C39" s="13">
        <v>0</v>
      </c>
      <c r="D39" s="14">
        <v>0</v>
      </c>
      <c r="E39" s="15">
        <f t="shared" si="36"/>
        <v>0</v>
      </c>
      <c r="F39" s="39" t="e">
        <f t="shared" si="37"/>
        <v>#DIV/0!</v>
      </c>
      <c r="G39" s="18" t="e">
        <f t="shared" si="38"/>
        <v>#DIV/0!</v>
      </c>
      <c r="H39" s="19" t="e">
        <f t="shared" si="39"/>
        <v>#DIV/0!</v>
      </c>
      <c r="I39" s="20">
        <v>0</v>
      </c>
      <c r="J39" s="21">
        <v>0</v>
      </c>
      <c r="K39" s="63">
        <f t="shared" si="34"/>
        <v>0</v>
      </c>
      <c r="L39" s="23">
        <f t="shared" si="35"/>
        <v>0</v>
      </c>
      <c r="M39" s="24">
        <f t="shared" si="35"/>
        <v>0</v>
      </c>
      <c r="N39" s="16" t="str">
        <f>IF(J39=0,"BRAVO",I39/J39*-1)</f>
        <v>BRAVO</v>
      </c>
    </row>
    <row r="40" spans="2:15" x14ac:dyDescent="0.25">
      <c r="B40" s="83">
        <f t="shared" si="40"/>
        <v>42398</v>
      </c>
      <c r="C40" s="13">
        <v>0</v>
      </c>
      <c r="D40" s="14">
        <v>0</v>
      </c>
      <c r="E40" s="15">
        <f t="shared" si="36"/>
        <v>0</v>
      </c>
      <c r="F40" s="39" t="e">
        <f t="shared" si="37"/>
        <v>#DIV/0!</v>
      </c>
      <c r="G40" s="18" t="e">
        <f t="shared" si="38"/>
        <v>#DIV/0!</v>
      </c>
      <c r="H40" s="19" t="e">
        <f t="shared" si="39"/>
        <v>#DIV/0!</v>
      </c>
      <c r="I40" s="20">
        <v>0</v>
      </c>
      <c r="J40" s="21">
        <v>0</v>
      </c>
      <c r="K40" s="22">
        <f t="shared" si="34"/>
        <v>0</v>
      </c>
      <c r="L40" s="23">
        <f t="shared" si="35"/>
        <v>0</v>
      </c>
      <c r="M40" s="24">
        <f t="shared" si="35"/>
        <v>0</v>
      </c>
      <c r="N40" s="16" t="str">
        <f>IF(J40=0,"BRAVO",I40/J40*-1)</f>
        <v>BRAVO</v>
      </c>
    </row>
    <row r="41" spans="2:15" ht="17.25" x14ac:dyDescent="0.3">
      <c r="B41" s="25" t="s">
        <v>6</v>
      </c>
      <c r="C41" s="26">
        <f>SUM(C36:C40)</f>
        <v>0</v>
      </c>
      <c r="D41" s="27">
        <f>SUM(D36:D40)</f>
        <v>0</v>
      </c>
      <c r="E41" s="28">
        <f>SUM(E36:E40)</f>
        <v>0</v>
      </c>
      <c r="F41" s="29" t="e">
        <f>C41/E41</f>
        <v>#DIV/0!</v>
      </c>
      <c r="G41" s="30" t="e">
        <f>D41/E41</f>
        <v>#DIV/0!</v>
      </c>
      <c r="H41" s="31" t="e">
        <f>SUM(F41:G41)</f>
        <v>#DIV/0!</v>
      </c>
      <c r="I41" s="32">
        <f>SUM(I36:I40)</f>
        <v>0</v>
      </c>
      <c r="J41" s="33">
        <f>SUM(J36:J40)</f>
        <v>0</v>
      </c>
      <c r="K41" s="34">
        <f>I41+J41</f>
        <v>0</v>
      </c>
      <c r="L41" s="32" t="e">
        <f t="shared" ref="L41:M41" si="41">I41/C41</f>
        <v>#DIV/0!</v>
      </c>
      <c r="M41" s="33" t="e">
        <f t="shared" si="41"/>
        <v>#DIV/0!</v>
      </c>
      <c r="N41" s="35" t="e">
        <f t="shared" ref="N41" si="42">I41/J41*-1</f>
        <v>#DIV/0!</v>
      </c>
      <c r="O41" s="25"/>
    </row>
    <row r="42" spans="2:15" x14ac:dyDescent="0.25">
      <c r="C42" s="56"/>
      <c r="D42" s="57"/>
      <c r="E42" s="58"/>
      <c r="F42" s="56"/>
      <c r="G42" s="57"/>
      <c r="H42" s="58"/>
      <c r="I42" s="59"/>
      <c r="J42" s="60"/>
      <c r="K42" s="61"/>
      <c r="L42" s="59"/>
      <c r="M42" s="60"/>
      <c r="N42" s="62"/>
    </row>
    <row r="43" spans="2:15" x14ac:dyDescent="0.25">
      <c r="N43" s="4"/>
    </row>
    <row r="44" spans="2:15" x14ac:dyDescent="0.25">
      <c r="N44" s="4"/>
    </row>
    <row r="45" spans="2:15" x14ac:dyDescent="0.25">
      <c r="N45" s="4"/>
    </row>
    <row r="46" spans="2:15" ht="18.75" x14ac:dyDescent="0.3">
      <c r="B46" s="40" t="s">
        <v>15</v>
      </c>
      <c r="C46" s="41">
        <f>C41+C33+C25+C17</f>
        <v>0</v>
      </c>
      <c r="D46" s="42">
        <f>D41+D33+D25+D17</f>
        <v>0</v>
      </c>
      <c r="E46" s="42">
        <f>E41+E33+E25+E17</f>
        <v>0</v>
      </c>
      <c r="F46" s="43" t="e">
        <f>C46/E46</f>
        <v>#DIV/0!</v>
      </c>
      <c r="G46" s="44" t="e">
        <f>D46/E46</f>
        <v>#DIV/0!</v>
      </c>
      <c r="H46" s="45" t="e">
        <f>F46+G46</f>
        <v>#DIV/0!</v>
      </c>
      <c r="I46" s="46">
        <f>I41+I33+I25+I17</f>
        <v>0</v>
      </c>
      <c r="J46" s="46">
        <f>J41+J33+J25+J17</f>
        <v>0</v>
      </c>
      <c r="K46" s="46">
        <f>K41+K33+K25+K17</f>
        <v>0</v>
      </c>
      <c r="L46" s="47" t="e">
        <f t="shared" ref="L46:M46" si="43">I46/C46</f>
        <v>#DIV/0!</v>
      </c>
      <c r="M46" s="48" t="e">
        <f t="shared" si="43"/>
        <v>#DIV/0!</v>
      </c>
      <c r="N46" s="49" t="e">
        <f>I46/J46*-1</f>
        <v>#DIV/0!</v>
      </c>
      <c r="O46" s="40"/>
    </row>
    <row r="47" spans="2:15" x14ac:dyDescent="0.25">
      <c r="N47" s="4"/>
    </row>
    <row r="50" spans="2:7" x14ac:dyDescent="0.25">
      <c r="B50" s="50" t="s">
        <v>16</v>
      </c>
      <c r="D50" s="50" t="e">
        <f>#REF!+#REF!+#REF!+#REF!</f>
        <v>#REF!</v>
      </c>
      <c r="F50" t="s">
        <v>17</v>
      </c>
      <c r="G50" s="51" t="e">
        <f>K46/D50</f>
        <v>#REF!</v>
      </c>
    </row>
    <row r="51" spans="2:7" x14ac:dyDescent="0.25">
      <c r="B51" t="s">
        <v>18</v>
      </c>
      <c r="D51">
        <v>0</v>
      </c>
    </row>
    <row r="52" spans="2:7" x14ac:dyDescent="0.25">
      <c r="B52" t="s">
        <v>19</v>
      </c>
      <c r="D52">
        <v>0</v>
      </c>
    </row>
  </sheetData>
  <mergeCells count="5">
    <mergeCell ref="B2:N2"/>
    <mergeCell ref="C4:E4"/>
    <mergeCell ref="F4:H4"/>
    <mergeCell ref="I4:K4"/>
    <mergeCell ref="L4:N4"/>
  </mergeCells>
  <conditionalFormatting sqref="F50">
    <cfRule type="cellIs" dxfId="2" priority="1" operator="greaterThan">
      <formula>0.69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51"/>
  <sheetViews>
    <sheetView workbookViewId="0">
      <selection activeCell="B3" sqref="B3"/>
    </sheetView>
  </sheetViews>
  <sheetFormatPr baseColWidth="10" defaultRowHeight="15" x14ac:dyDescent="0.25"/>
  <cols>
    <col min="1" max="1" width="11.42578125" style="82"/>
    <col min="2" max="2" width="19.42578125" style="82" bestFit="1" customWidth="1"/>
    <col min="3" max="14" width="11.42578125" style="82"/>
    <col min="15" max="15" width="4.85546875" style="82" customWidth="1"/>
    <col min="16" max="16384" width="11.42578125" style="82"/>
  </cols>
  <sheetData>
    <row r="2" spans="2:15" ht="21" x14ac:dyDescent="0.35">
      <c r="B2" s="1" t="s">
        <v>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5" x14ac:dyDescent="0.25">
      <c r="N3" s="4"/>
    </row>
    <row r="4" spans="2:15" ht="15.75" x14ac:dyDescent="0.25">
      <c r="C4" s="5" t="s">
        <v>0</v>
      </c>
      <c r="D4" s="6"/>
      <c r="E4" s="7"/>
      <c r="F4" s="5" t="s">
        <v>1</v>
      </c>
      <c r="G4" s="6"/>
      <c r="H4" s="7"/>
      <c r="I4" s="5" t="s">
        <v>2</v>
      </c>
      <c r="J4" s="6"/>
      <c r="K4" s="7"/>
      <c r="L4" s="5" t="s">
        <v>3</v>
      </c>
      <c r="M4" s="6"/>
      <c r="N4" s="7"/>
    </row>
    <row r="5" spans="2:15" x14ac:dyDescent="0.25">
      <c r="C5" s="87" t="s">
        <v>4</v>
      </c>
      <c r="D5" s="88" t="s">
        <v>5</v>
      </c>
      <c r="E5" s="89" t="s">
        <v>6</v>
      </c>
      <c r="F5" s="87" t="s">
        <v>4</v>
      </c>
      <c r="G5" s="88" t="s">
        <v>5</v>
      </c>
      <c r="H5" s="89" t="s">
        <v>6</v>
      </c>
      <c r="I5" s="87" t="s">
        <v>4</v>
      </c>
      <c r="J5" s="88" t="s">
        <v>5</v>
      </c>
      <c r="K5" s="89" t="s">
        <v>6</v>
      </c>
      <c r="L5" s="87" t="s">
        <v>7</v>
      </c>
      <c r="M5" s="88" t="s">
        <v>8</v>
      </c>
      <c r="N5" s="11" t="s">
        <v>9</v>
      </c>
      <c r="O5" s="85"/>
    </row>
    <row r="6" spans="2:15" x14ac:dyDescent="0.25">
      <c r="C6" s="87"/>
      <c r="D6" s="88"/>
      <c r="E6" s="89"/>
      <c r="F6" s="87"/>
      <c r="G6" s="88"/>
      <c r="H6" s="89"/>
      <c r="I6" s="87"/>
      <c r="J6" s="88"/>
      <c r="K6" s="89"/>
      <c r="L6" s="87"/>
      <c r="M6" s="88"/>
      <c r="N6" s="11"/>
      <c r="O6" s="85"/>
    </row>
    <row r="7" spans="2:15" x14ac:dyDescent="0.25">
      <c r="B7" s="86" t="s">
        <v>10</v>
      </c>
      <c r="C7" s="90"/>
      <c r="D7" s="91"/>
      <c r="E7" s="92"/>
      <c r="F7" s="90"/>
      <c r="G7" s="91"/>
      <c r="H7" s="92"/>
      <c r="I7" s="90"/>
      <c r="J7" s="91"/>
      <c r="K7" s="92"/>
      <c r="L7" s="90"/>
      <c r="M7" s="91"/>
      <c r="N7" s="16"/>
    </row>
    <row r="8" spans="2:15" x14ac:dyDescent="0.25">
      <c r="B8" s="83">
        <f>Janv!B40+3</f>
        <v>42401</v>
      </c>
      <c r="C8" s="90">
        <v>0</v>
      </c>
      <c r="D8" s="91">
        <v>0</v>
      </c>
      <c r="E8" s="92">
        <f t="shared" ref="E8:E12" si="0">C8+D8</f>
        <v>0</v>
      </c>
      <c r="F8" s="95" t="e">
        <f t="shared" ref="F8:F12" si="1">IF(D8="","",C8/E8)</f>
        <v>#DIV/0!</v>
      </c>
      <c r="G8" s="93" t="e">
        <f t="shared" ref="G8:G12" si="2">IF(D8="","",D8/E8)</f>
        <v>#DIV/0!</v>
      </c>
      <c r="H8" s="94" t="e">
        <f t="shared" ref="H8:H12" si="3">IF(G8="","",(SUM(F8:G8)))</f>
        <v>#DIV/0!</v>
      </c>
      <c r="I8" s="20">
        <v>0</v>
      </c>
      <c r="J8" s="21">
        <v>0</v>
      </c>
      <c r="K8" s="104">
        <f t="shared" ref="K8:K13" si="4">I8+J8</f>
        <v>0</v>
      </c>
      <c r="L8" s="102">
        <f t="shared" ref="L8:M12" si="5">IF(I8=0,0,I8/C8)</f>
        <v>0</v>
      </c>
      <c r="M8" s="103">
        <f t="shared" si="5"/>
        <v>0</v>
      </c>
      <c r="N8" s="16" t="str">
        <f>IF(J8=0,"BRAVO",I8/J8*-1)</f>
        <v>BRAVO</v>
      </c>
    </row>
    <row r="9" spans="2:15" x14ac:dyDescent="0.25">
      <c r="B9" s="83">
        <f>B8+1</f>
        <v>42402</v>
      </c>
      <c r="C9" s="90">
        <v>0</v>
      </c>
      <c r="D9" s="91">
        <v>0</v>
      </c>
      <c r="E9" s="92">
        <f t="shared" si="0"/>
        <v>0</v>
      </c>
      <c r="F9" s="95" t="e">
        <f t="shared" si="1"/>
        <v>#DIV/0!</v>
      </c>
      <c r="G9" s="93" t="e">
        <f t="shared" si="2"/>
        <v>#DIV/0!</v>
      </c>
      <c r="H9" s="94" t="e">
        <f t="shared" si="3"/>
        <v>#DIV/0!</v>
      </c>
      <c r="I9" s="20">
        <v>0</v>
      </c>
      <c r="J9" s="21">
        <v>0</v>
      </c>
      <c r="K9" s="104">
        <f t="shared" si="4"/>
        <v>0</v>
      </c>
      <c r="L9" s="102">
        <f t="shared" si="5"/>
        <v>0</v>
      </c>
      <c r="M9" s="103">
        <f t="shared" si="5"/>
        <v>0</v>
      </c>
      <c r="N9" s="16" t="str">
        <f>IF(J9=0,"BRAVO",I9/J9*-1)</f>
        <v>BRAVO</v>
      </c>
    </row>
    <row r="10" spans="2:15" x14ac:dyDescent="0.25">
      <c r="B10" s="83">
        <f t="shared" ref="B10:B12" si="6">B9+1</f>
        <v>42403</v>
      </c>
      <c r="C10" s="90">
        <v>0</v>
      </c>
      <c r="D10" s="91">
        <v>0</v>
      </c>
      <c r="E10" s="92">
        <f t="shared" si="0"/>
        <v>0</v>
      </c>
      <c r="F10" s="95" t="e">
        <f t="shared" si="1"/>
        <v>#DIV/0!</v>
      </c>
      <c r="G10" s="93" t="e">
        <f t="shared" si="2"/>
        <v>#DIV/0!</v>
      </c>
      <c r="H10" s="94" t="e">
        <f t="shared" si="3"/>
        <v>#DIV/0!</v>
      </c>
      <c r="I10" s="20">
        <v>0</v>
      </c>
      <c r="J10" s="21">
        <v>0</v>
      </c>
      <c r="K10" s="104">
        <f t="shared" si="4"/>
        <v>0</v>
      </c>
      <c r="L10" s="102">
        <f t="shared" si="5"/>
        <v>0</v>
      </c>
      <c r="M10" s="103">
        <f t="shared" si="5"/>
        <v>0</v>
      </c>
      <c r="N10" s="16" t="str">
        <f>IF(J10=0,"BRAVO",I10/J10*-1)</f>
        <v>BRAVO</v>
      </c>
    </row>
    <row r="11" spans="2:15" x14ac:dyDescent="0.25">
      <c r="B11" s="83">
        <f t="shared" si="6"/>
        <v>42404</v>
      </c>
      <c r="C11" s="90">
        <v>0</v>
      </c>
      <c r="D11" s="91">
        <v>0</v>
      </c>
      <c r="E11" s="92">
        <f t="shared" si="0"/>
        <v>0</v>
      </c>
      <c r="F11" s="95" t="e">
        <f t="shared" si="1"/>
        <v>#DIV/0!</v>
      </c>
      <c r="G11" s="93" t="e">
        <f t="shared" si="2"/>
        <v>#DIV/0!</v>
      </c>
      <c r="H11" s="94" t="e">
        <f t="shared" si="3"/>
        <v>#DIV/0!</v>
      </c>
      <c r="I11" s="20">
        <v>0</v>
      </c>
      <c r="J11" s="21">
        <v>0</v>
      </c>
      <c r="K11" s="104">
        <f t="shared" si="4"/>
        <v>0</v>
      </c>
      <c r="L11" s="102">
        <f t="shared" si="5"/>
        <v>0</v>
      </c>
      <c r="M11" s="103">
        <f t="shared" si="5"/>
        <v>0</v>
      </c>
      <c r="N11" s="16" t="str">
        <f>IF(J11=0,"BRAVO",I11/J11*-1)</f>
        <v>BRAVO</v>
      </c>
    </row>
    <row r="12" spans="2:15" x14ac:dyDescent="0.25">
      <c r="B12" s="83">
        <f t="shared" si="6"/>
        <v>42405</v>
      </c>
      <c r="C12" s="90">
        <v>0</v>
      </c>
      <c r="D12" s="91">
        <v>0</v>
      </c>
      <c r="E12" s="92">
        <f t="shared" si="0"/>
        <v>0</v>
      </c>
      <c r="F12" s="95" t="e">
        <f t="shared" si="1"/>
        <v>#DIV/0!</v>
      </c>
      <c r="G12" s="93" t="e">
        <f t="shared" si="2"/>
        <v>#DIV/0!</v>
      </c>
      <c r="H12" s="94" t="e">
        <f t="shared" si="3"/>
        <v>#DIV/0!</v>
      </c>
      <c r="I12" s="20">
        <v>0</v>
      </c>
      <c r="J12" s="21">
        <v>0</v>
      </c>
      <c r="K12" s="101">
        <f t="shared" si="4"/>
        <v>0</v>
      </c>
      <c r="L12" s="102">
        <f t="shared" si="5"/>
        <v>0</v>
      </c>
      <c r="M12" s="103">
        <f t="shared" si="5"/>
        <v>0</v>
      </c>
      <c r="N12" s="16" t="str">
        <f>IF(J12=0,"BRAVO",I12/J12*-1)</f>
        <v>BRAVO</v>
      </c>
    </row>
    <row r="13" spans="2:15" ht="17.25" x14ac:dyDescent="0.3">
      <c r="B13" s="105" t="s">
        <v>6</v>
      </c>
      <c r="C13" s="106">
        <f>SUM(C8:C12)</f>
        <v>0</v>
      </c>
      <c r="D13" s="107">
        <f>SUM(D8:D12)</f>
        <v>0</v>
      </c>
      <c r="E13" s="108">
        <f>SUM(E8:E12)</f>
        <v>0</v>
      </c>
      <c r="F13" s="109" t="e">
        <f>C13/E13</f>
        <v>#DIV/0!</v>
      </c>
      <c r="G13" s="110" t="e">
        <f>D13/E13</f>
        <v>#DIV/0!</v>
      </c>
      <c r="H13" s="111" t="e">
        <f>SUM(F13:G13)</f>
        <v>#DIV/0!</v>
      </c>
      <c r="I13" s="112">
        <f>SUM(I8:I12)</f>
        <v>0</v>
      </c>
      <c r="J13" s="113">
        <f>SUM(J8:J12)</f>
        <v>0</v>
      </c>
      <c r="K13" s="114">
        <f t="shared" si="4"/>
        <v>0</v>
      </c>
      <c r="L13" s="112" t="e">
        <f t="shared" ref="L13:M13" si="7">I13/C13</f>
        <v>#DIV/0!</v>
      </c>
      <c r="M13" s="113" t="e">
        <f t="shared" si="7"/>
        <v>#DIV/0!</v>
      </c>
      <c r="N13" s="53" t="e">
        <f t="shared" ref="N13" si="8">I13/J13*-1</f>
        <v>#DIV/0!</v>
      </c>
      <c r="O13" s="115"/>
    </row>
    <row r="14" spans="2:15" x14ac:dyDescent="0.25">
      <c r="C14" s="90"/>
      <c r="D14" s="91"/>
      <c r="E14" s="92"/>
      <c r="F14" s="90"/>
      <c r="G14" s="91"/>
      <c r="H14" s="92"/>
      <c r="I14" s="90"/>
      <c r="J14" s="91"/>
      <c r="K14" s="92"/>
      <c r="L14" s="90"/>
      <c r="M14" s="91"/>
      <c r="N14" s="16"/>
    </row>
    <row r="15" spans="2:15" x14ac:dyDescent="0.25">
      <c r="B15" s="86" t="s">
        <v>45</v>
      </c>
      <c r="C15" s="90"/>
      <c r="D15" s="91"/>
      <c r="E15" s="92"/>
      <c r="F15" s="90"/>
      <c r="G15" s="91"/>
      <c r="H15" s="92"/>
      <c r="I15" s="90"/>
      <c r="J15" s="91"/>
      <c r="K15" s="92"/>
      <c r="L15" s="90"/>
      <c r="M15" s="91"/>
      <c r="N15" s="16"/>
    </row>
    <row r="16" spans="2:15" x14ac:dyDescent="0.25">
      <c r="B16" s="83">
        <f>B12+3</f>
        <v>42408</v>
      </c>
      <c r="C16" s="90">
        <v>0</v>
      </c>
      <c r="D16" s="91">
        <v>0</v>
      </c>
      <c r="E16" s="92">
        <f t="shared" ref="E16:E20" si="9">C16+D16</f>
        <v>0</v>
      </c>
      <c r="F16" s="95" t="e">
        <f>IF(D16="","",C16/E16)</f>
        <v>#DIV/0!</v>
      </c>
      <c r="G16" s="93" t="e">
        <f>IF(D16="","",D16/E16)</f>
        <v>#DIV/0!</v>
      </c>
      <c r="H16" s="94" t="e">
        <f>IF(G16="","",(SUM(F16:G16)))</f>
        <v>#DIV/0!</v>
      </c>
      <c r="I16" s="20">
        <v>0</v>
      </c>
      <c r="J16" s="21">
        <v>0</v>
      </c>
      <c r="K16" s="104">
        <f>I16+J16</f>
        <v>0</v>
      </c>
      <c r="L16" s="102">
        <f t="shared" ref="L16:M20" si="10">IF(I16=0,0,I16/C16)</f>
        <v>0</v>
      </c>
      <c r="M16" s="103">
        <f t="shared" si="10"/>
        <v>0</v>
      </c>
      <c r="N16" s="16" t="str">
        <f>IF(J16=0,"BRAVO",I16/J16*-1)</f>
        <v>BRAVO</v>
      </c>
    </row>
    <row r="17" spans="2:15" x14ac:dyDescent="0.25">
      <c r="B17" s="83">
        <f>B16+1</f>
        <v>42409</v>
      </c>
      <c r="C17" s="90">
        <v>0</v>
      </c>
      <c r="D17" s="91">
        <v>0</v>
      </c>
      <c r="E17" s="92">
        <f t="shared" si="9"/>
        <v>0</v>
      </c>
      <c r="F17" s="95" t="e">
        <f t="shared" ref="F17:F20" si="11">IF(D17="","",C17/E17)</f>
        <v>#DIV/0!</v>
      </c>
      <c r="G17" s="93" t="e">
        <f t="shared" ref="G17:G20" si="12">IF(D17="","",D17/E17)</f>
        <v>#DIV/0!</v>
      </c>
      <c r="H17" s="94" t="e">
        <f t="shared" ref="H17:H20" si="13">IF(G17="","",(SUM(F17:G17)))</f>
        <v>#DIV/0!</v>
      </c>
      <c r="I17" s="20">
        <v>0</v>
      </c>
      <c r="J17" s="21">
        <v>0</v>
      </c>
      <c r="K17" s="104">
        <f t="shared" ref="K17:K21" si="14">I17+J17</f>
        <v>0</v>
      </c>
      <c r="L17" s="102">
        <f t="shared" si="10"/>
        <v>0</v>
      </c>
      <c r="M17" s="103">
        <f t="shared" si="10"/>
        <v>0</v>
      </c>
      <c r="N17" s="16" t="str">
        <f>IF(J17=0,"BRAVO",I17/J17*-1)</f>
        <v>BRAVO</v>
      </c>
    </row>
    <row r="18" spans="2:15" x14ac:dyDescent="0.25">
      <c r="B18" s="83">
        <f t="shared" ref="B18:B20" si="15">B17+1</f>
        <v>42410</v>
      </c>
      <c r="C18" s="90">
        <v>0</v>
      </c>
      <c r="D18" s="91">
        <v>0</v>
      </c>
      <c r="E18" s="92">
        <f t="shared" si="9"/>
        <v>0</v>
      </c>
      <c r="F18" s="95" t="e">
        <f t="shared" si="11"/>
        <v>#DIV/0!</v>
      </c>
      <c r="G18" s="93" t="e">
        <f t="shared" si="12"/>
        <v>#DIV/0!</v>
      </c>
      <c r="H18" s="94" t="e">
        <f t="shared" si="13"/>
        <v>#DIV/0!</v>
      </c>
      <c r="I18" s="20">
        <v>0</v>
      </c>
      <c r="J18" s="21">
        <v>0</v>
      </c>
      <c r="K18" s="104">
        <f t="shared" si="14"/>
        <v>0</v>
      </c>
      <c r="L18" s="102">
        <f t="shared" si="10"/>
        <v>0</v>
      </c>
      <c r="M18" s="103">
        <f t="shared" si="10"/>
        <v>0</v>
      </c>
      <c r="N18" s="16" t="str">
        <f>IF(J18=0,"BRAVO",I18/J18*-1)</f>
        <v>BRAVO</v>
      </c>
    </row>
    <row r="19" spans="2:15" x14ac:dyDescent="0.25">
      <c r="B19" s="83">
        <f t="shared" si="15"/>
        <v>42411</v>
      </c>
      <c r="C19" s="90">
        <v>0</v>
      </c>
      <c r="D19" s="91">
        <v>0</v>
      </c>
      <c r="E19" s="92">
        <f t="shared" si="9"/>
        <v>0</v>
      </c>
      <c r="F19" s="95" t="e">
        <f t="shared" si="11"/>
        <v>#DIV/0!</v>
      </c>
      <c r="G19" s="93" t="e">
        <f t="shared" si="12"/>
        <v>#DIV/0!</v>
      </c>
      <c r="H19" s="94" t="e">
        <f t="shared" si="13"/>
        <v>#DIV/0!</v>
      </c>
      <c r="I19" s="20">
        <v>0</v>
      </c>
      <c r="J19" s="21">
        <v>0</v>
      </c>
      <c r="K19" s="104">
        <f t="shared" si="14"/>
        <v>0</v>
      </c>
      <c r="L19" s="102">
        <f t="shared" si="10"/>
        <v>0</v>
      </c>
      <c r="M19" s="103">
        <f t="shared" si="10"/>
        <v>0</v>
      </c>
      <c r="N19" s="16" t="str">
        <f>IF(J19=0,"BRAVO",I19/J19*-1)</f>
        <v>BRAVO</v>
      </c>
    </row>
    <row r="20" spans="2:15" x14ac:dyDescent="0.25">
      <c r="B20" s="83">
        <f t="shared" si="15"/>
        <v>42412</v>
      </c>
      <c r="C20" s="90">
        <v>0</v>
      </c>
      <c r="D20" s="91">
        <v>0</v>
      </c>
      <c r="E20" s="92">
        <f t="shared" si="9"/>
        <v>0</v>
      </c>
      <c r="F20" s="95" t="e">
        <f t="shared" si="11"/>
        <v>#DIV/0!</v>
      </c>
      <c r="G20" s="93" t="e">
        <f t="shared" si="12"/>
        <v>#DIV/0!</v>
      </c>
      <c r="H20" s="94" t="e">
        <f t="shared" si="13"/>
        <v>#DIV/0!</v>
      </c>
      <c r="I20" s="20">
        <v>0</v>
      </c>
      <c r="J20" s="21">
        <v>0</v>
      </c>
      <c r="K20" s="101">
        <f t="shared" si="14"/>
        <v>0</v>
      </c>
      <c r="L20" s="102">
        <f t="shared" si="10"/>
        <v>0</v>
      </c>
      <c r="M20" s="103">
        <f t="shared" si="10"/>
        <v>0</v>
      </c>
      <c r="N20" s="16" t="str">
        <f>IF(J20=0,"BRAVO",I20/J20*-1)</f>
        <v>BRAVO</v>
      </c>
    </row>
    <row r="21" spans="2:15" ht="17.25" x14ac:dyDescent="0.3">
      <c r="B21" s="105" t="s">
        <v>6</v>
      </c>
      <c r="C21" s="106">
        <f>SUM(C16:C20)</f>
        <v>0</v>
      </c>
      <c r="D21" s="107">
        <f>SUM(D16:D20)</f>
        <v>0</v>
      </c>
      <c r="E21" s="108">
        <f>SUM(E16:E20)</f>
        <v>0</v>
      </c>
      <c r="F21" s="109" t="e">
        <f>C21/E21</f>
        <v>#DIV/0!</v>
      </c>
      <c r="G21" s="110" t="e">
        <f>D21/E21</f>
        <v>#DIV/0!</v>
      </c>
      <c r="H21" s="111" t="e">
        <f>SUM(F21:G21)</f>
        <v>#DIV/0!</v>
      </c>
      <c r="I21" s="112">
        <f>SUM(I16:I20)</f>
        <v>0</v>
      </c>
      <c r="J21" s="113">
        <f>SUM(J16:J20)</f>
        <v>0</v>
      </c>
      <c r="K21" s="114">
        <f t="shared" si="14"/>
        <v>0</v>
      </c>
      <c r="L21" s="112" t="e">
        <f t="shared" ref="L21:M21" si="16">I21/C21</f>
        <v>#DIV/0!</v>
      </c>
      <c r="M21" s="113" t="e">
        <f t="shared" si="16"/>
        <v>#DIV/0!</v>
      </c>
      <c r="N21" s="53" t="e">
        <f>I21/J21*-1</f>
        <v>#DIV/0!</v>
      </c>
      <c r="O21" s="99"/>
    </row>
    <row r="22" spans="2:15" x14ac:dyDescent="0.25">
      <c r="C22" s="90"/>
      <c r="D22" s="91"/>
      <c r="E22" s="92"/>
      <c r="F22" s="96"/>
      <c r="G22" s="97"/>
      <c r="H22" s="98"/>
      <c r="I22" s="102"/>
      <c r="J22" s="103"/>
      <c r="K22" s="101"/>
      <c r="L22" s="102"/>
      <c r="M22" s="103"/>
      <c r="N22" s="16"/>
    </row>
    <row r="23" spans="2:15" x14ac:dyDescent="0.25">
      <c r="B23" s="86" t="s">
        <v>46</v>
      </c>
      <c r="C23" s="90"/>
      <c r="D23" s="91"/>
      <c r="E23" s="92"/>
      <c r="F23" s="90"/>
      <c r="G23" s="91"/>
      <c r="H23" s="92"/>
      <c r="I23" s="102"/>
      <c r="J23" s="103"/>
      <c r="K23" s="101"/>
      <c r="L23" s="102"/>
      <c r="M23" s="103"/>
      <c r="N23" s="16"/>
    </row>
    <row r="24" spans="2:15" x14ac:dyDescent="0.25">
      <c r="B24" s="83">
        <f>B20+3</f>
        <v>42415</v>
      </c>
      <c r="C24" s="90">
        <v>0</v>
      </c>
      <c r="D24" s="91">
        <v>0</v>
      </c>
      <c r="E24" s="92">
        <f t="shared" ref="E24:E27" si="17">C24+D24</f>
        <v>0</v>
      </c>
      <c r="F24" s="95" t="e">
        <f t="shared" ref="F24:F28" si="18">IF(D24="","",C24/E24)</f>
        <v>#DIV/0!</v>
      </c>
      <c r="G24" s="93" t="e">
        <f t="shared" ref="G24:G28" si="19">IF(D24="","",D24/E24)</f>
        <v>#DIV/0!</v>
      </c>
      <c r="H24" s="94" t="e">
        <f t="shared" ref="H24:H28" si="20">IF(G24="","",(SUM(F24:G24)))</f>
        <v>#DIV/0!</v>
      </c>
      <c r="I24" s="20">
        <v>0</v>
      </c>
      <c r="J24" s="21">
        <v>0</v>
      </c>
      <c r="K24" s="104">
        <f t="shared" ref="K24:K29" si="21">I24+J24</f>
        <v>0</v>
      </c>
      <c r="L24" s="102">
        <f t="shared" ref="L24:M28" si="22">IF(I24=0,0,I24/C24)</f>
        <v>0</v>
      </c>
      <c r="M24" s="103">
        <f t="shared" si="22"/>
        <v>0</v>
      </c>
      <c r="N24" s="16" t="str">
        <f>IF(J24=0,"BRAVO",I24/J24*-1)</f>
        <v>BRAVO</v>
      </c>
    </row>
    <row r="25" spans="2:15" x14ac:dyDescent="0.25">
      <c r="B25" s="83">
        <f>B24+1</f>
        <v>42416</v>
      </c>
      <c r="C25" s="90">
        <v>0</v>
      </c>
      <c r="D25" s="91">
        <v>0</v>
      </c>
      <c r="E25" s="92">
        <f t="shared" si="17"/>
        <v>0</v>
      </c>
      <c r="F25" s="95" t="e">
        <f t="shared" si="18"/>
        <v>#DIV/0!</v>
      </c>
      <c r="G25" s="93" t="e">
        <f t="shared" si="19"/>
        <v>#DIV/0!</v>
      </c>
      <c r="H25" s="94" t="e">
        <f t="shared" si="20"/>
        <v>#DIV/0!</v>
      </c>
      <c r="I25" s="20">
        <v>0</v>
      </c>
      <c r="J25" s="21">
        <v>0</v>
      </c>
      <c r="K25" s="104">
        <f t="shared" si="21"/>
        <v>0</v>
      </c>
      <c r="L25" s="102">
        <f t="shared" si="22"/>
        <v>0</v>
      </c>
      <c r="M25" s="103">
        <f t="shared" si="22"/>
        <v>0</v>
      </c>
      <c r="N25" s="16" t="str">
        <f>IF(J25=0,"BRAVO",I25/J25*-1)</f>
        <v>BRAVO</v>
      </c>
    </row>
    <row r="26" spans="2:15" x14ac:dyDescent="0.25">
      <c r="B26" s="83">
        <f t="shared" ref="B26:B28" si="23">B25+1</f>
        <v>42417</v>
      </c>
      <c r="C26" s="90">
        <v>0</v>
      </c>
      <c r="D26" s="91">
        <v>0</v>
      </c>
      <c r="E26" s="92">
        <f t="shared" si="17"/>
        <v>0</v>
      </c>
      <c r="F26" s="95" t="e">
        <f t="shared" si="18"/>
        <v>#DIV/0!</v>
      </c>
      <c r="G26" s="93" t="e">
        <f t="shared" si="19"/>
        <v>#DIV/0!</v>
      </c>
      <c r="H26" s="94" t="e">
        <f t="shared" si="20"/>
        <v>#DIV/0!</v>
      </c>
      <c r="I26" s="20">
        <v>0</v>
      </c>
      <c r="J26" s="21">
        <v>0</v>
      </c>
      <c r="K26" s="104">
        <f t="shared" si="21"/>
        <v>0</v>
      </c>
      <c r="L26" s="102">
        <f t="shared" si="22"/>
        <v>0</v>
      </c>
      <c r="M26" s="103">
        <f t="shared" si="22"/>
        <v>0</v>
      </c>
      <c r="N26" s="16" t="str">
        <f>IF(J26=0,"BRAVO",I26/J26*-1)</f>
        <v>BRAVO</v>
      </c>
    </row>
    <row r="27" spans="2:15" x14ac:dyDescent="0.25">
      <c r="B27" s="83">
        <f t="shared" si="23"/>
        <v>42418</v>
      </c>
      <c r="C27" s="90">
        <v>0</v>
      </c>
      <c r="D27" s="91">
        <v>0</v>
      </c>
      <c r="E27" s="92">
        <f t="shared" si="17"/>
        <v>0</v>
      </c>
      <c r="F27" s="95" t="e">
        <f t="shared" si="18"/>
        <v>#DIV/0!</v>
      </c>
      <c r="G27" s="93" t="e">
        <f t="shared" si="19"/>
        <v>#DIV/0!</v>
      </c>
      <c r="H27" s="94" t="e">
        <f t="shared" si="20"/>
        <v>#DIV/0!</v>
      </c>
      <c r="I27" s="20">
        <v>0</v>
      </c>
      <c r="J27" s="21">
        <v>0</v>
      </c>
      <c r="K27" s="104">
        <f t="shared" si="21"/>
        <v>0</v>
      </c>
      <c r="L27" s="102">
        <f t="shared" si="22"/>
        <v>0</v>
      </c>
      <c r="M27" s="103">
        <f t="shared" si="22"/>
        <v>0</v>
      </c>
      <c r="N27" s="16" t="str">
        <f>IF(J27=0,"BRAVO",I27/J27*-1)</f>
        <v>BRAVO</v>
      </c>
    </row>
    <row r="28" spans="2:15" x14ac:dyDescent="0.25">
      <c r="B28" s="83">
        <f t="shared" si="23"/>
        <v>42419</v>
      </c>
      <c r="C28" s="90">
        <v>0</v>
      </c>
      <c r="D28" s="91">
        <v>0</v>
      </c>
      <c r="E28" s="92">
        <f>C28+D28</f>
        <v>0</v>
      </c>
      <c r="F28" s="95" t="e">
        <f t="shared" si="18"/>
        <v>#DIV/0!</v>
      </c>
      <c r="G28" s="93" t="e">
        <f t="shared" si="19"/>
        <v>#DIV/0!</v>
      </c>
      <c r="H28" s="94" t="e">
        <f t="shared" si="20"/>
        <v>#DIV/0!</v>
      </c>
      <c r="I28" s="20">
        <v>0</v>
      </c>
      <c r="J28" s="21">
        <v>0</v>
      </c>
      <c r="K28" s="101">
        <f t="shared" si="21"/>
        <v>0</v>
      </c>
      <c r="L28" s="102">
        <f t="shared" si="22"/>
        <v>0</v>
      </c>
      <c r="M28" s="103">
        <f t="shared" si="22"/>
        <v>0</v>
      </c>
      <c r="N28" s="16" t="str">
        <f>IF(J28=0,"BRAVO",I28/J28*-1)</f>
        <v>BRAVO</v>
      </c>
    </row>
    <row r="29" spans="2:15" ht="17.25" x14ac:dyDescent="0.3">
      <c r="B29" s="105" t="s">
        <v>6</v>
      </c>
      <c r="C29" s="106">
        <f>SUM(C24:C28)</f>
        <v>0</v>
      </c>
      <c r="D29" s="107">
        <f>SUM(D24:D28)</f>
        <v>0</v>
      </c>
      <c r="E29" s="108">
        <f>SUM(E24:E28)</f>
        <v>0</v>
      </c>
      <c r="F29" s="109" t="e">
        <f>C29/E29</f>
        <v>#DIV/0!</v>
      </c>
      <c r="G29" s="110" t="e">
        <f>D29/E29</f>
        <v>#DIV/0!</v>
      </c>
      <c r="H29" s="111" t="e">
        <f>SUM(F29:G29)</f>
        <v>#DIV/0!</v>
      </c>
      <c r="I29" s="112">
        <f>SUM(I24:I28)</f>
        <v>0</v>
      </c>
      <c r="J29" s="113">
        <f>SUM(J24:J28)</f>
        <v>0</v>
      </c>
      <c r="K29" s="114">
        <f t="shared" si="21"/>
        <v>0</v>
      </c>
      <c r="L29" s="112" t="e">
        <f t="shared" ref="L29:M29" si="24">I29/C29</f>
        <v>#DIV/0!</v>
      </c>
      <c r="M29" s="113" t="e">
        <f t="shared" si="24"/>
        <v>#DIV/0!</v>
      </c>
      <c r="N29" s="53" t="e">
        <f t="shared" ref="N29" si="25">I29/J29*-1</f>
        <v>#DIV/0!</v>
      </c>
      <c r="O29" s="84"/>
    </row>
    <row r="30" spans="2:15" x14ac:dyDescent="0.25">
      <c r="C30" s="90"/>
      <c r="D30" s="91"/>
      <c r="E30" s="92"/>
      <c r="F30" s="90"/>
      <c r="G30" s="91"/>
      <c r="H30" s="92"/>
      <c r="I30" s="102"/>
      <c r="J30" s="103"/>
      <c r="K30" s="101"/>
      <c r="L30" s="102"/>
      <c r="M30" s="103"/>
      <c r="N30" s="16"/>
    </row>
    <row r="31" spans="2:15" x14ac:dyDescent="0.25">
      <c r="B31" s="86" t="s">
        <v>47</v>
      </c>
      <c r="C31" s="90"/>
      <c r="D31" s="91"/>
      <c r="E31" s="92"/>
      <c r="F31" s="90"/>
      <c r="G31" s="91"/>
      <c r="H31" s="92"/>
      <c r="I31" s="102"/>
      <c r="J31" s="103"/>
      <c r="K31" s="101"/>
      <c r="L31" s="102"/>
      <c r="M31" s="103"/>
      <c r="N31" s="16"/>
    </row>
    <row r="32" spans="2:15" x14ac:dyDescent="0.25">
      <c r="B32" s="83">
        <f>B28+3</f>
        <v>42422</v>
      </c>
      <c r="C32" s="90">
        <v>0</v>
      </c>
      <c r="D32" s="91">
        <v>0</v>
      </c>
      <c r="E32" s="92">
        <f>C32+D32</f>
        <v>0</v>
      </c>
      <c r="F32" s="95" t="e">
        <f>IF(D32="","",C32/E32)</f>
        <v>#DIV/0!</v>
      </c>
      <c r="G32" s="93" t="e">
        <f>IF(D32="","",D32/E32)</f>
        <v>#DIV/0!</v>
      </c>
      <c r="H32" s="94" t="e">
        <f>IF(G32="","",(SUM(F32:G32)))</f>
        <v>#DIV/0!</v>
      </c>
      <c r="I32" s="20">
        <v>0</v>
      </c>
      <c r="J32" s="21">
        <v>0</v>
      </c>
      <c r="K32" s="104">
        <f t="shared" ref="K32:K36" si="26">I32+J32</f>
        <v>0</v>
      </c>
      <c r="L32" s="102">
        <f t="shared" ref="L32:M36" si="27">IF(I32=0,0,I32/C32)</f>
        <v>0</v>
      </c>
      <c r="M32" s="103">
        <f t="shared" si="27"/>
        <v>0</v>
      </c>
      <c r="N32" s="16" t="str">
        <f>IF(J32=0,"BRAVO",I32/J32*-1)</f>
        <v>BRAVO</v>
      </c>
    </row>
    <row r="33" spans="2:15" x14ac:dyDescent="0.25">
      <c r="B33" s="83">
        <f>B32+1</f>
        <v>42423</v>
      </c>
      <c r="C33" s="90">
        <v>0</v>
      </c>
      <c r="D33" s="91">
        <v>0</v>
      </c>
      <c r="E33" s="92">
        <f t="shared" ref="E33:E36" si="28">C33+D33</f>
        <v>0</v>
      </c>
      <c r="F33" s="95" t="e">
        <f t="shared" ref="F33:F36" si="29">IF(D33="","",C33/E33)</f>
        <v>#DIV/0!</v>
      </c>
      <c r="G33" s="93" t="e">
        <f t="shared" ref="G33:G36" si="30">IF(D33="","",D33/E33)</f>
        <v>#DIV/0!</v>
      </c>
      <c r="H33" s="94" t="e">
        <f t="shared" ref="H33:H36" si="31">IF(G33="","",(SUM(F33:G33)))</f>
        <v>#DIV/0!</v>
      </c>
      <c r="I33" s="20">
        <v>0</v>
      </c>
      <c r="J33" s="21">
        <v>0</v>
      </c>
      <c r="K33" s="104">
        <f t="shared" si="26"/>
        <v>0</v>
      </c>
      <c r="L33" s="102">
        <f t="shared" si="27"/>
        <v>0</v>
      </c>
      <c r="M33" s="103">
        <f t="shared" si="27"/>
        <v>0</v>
      </c>
      <c r="N33" s="16" t="str">
        <f>IF(J33=0,"BRAVO",I33/J33*-1)</f>
        <v>BRAVO</v>
      </c>
    </row>
    <row r="34" spans="2:15" x14ac:dyDescent="0.25">
      <c r="B34" s="83">
        <f t="shared" ref="B34:B36" si="32">B33+1</f>
        <v>42424</v>
      </c>
      <c r="C34" s="90">
        <v>0</v>
      </c>
      <c r="D34" s="91">
        <v>0</v>
      </c>
      <c r="E34" s="92">
        <f t="shared" si="28"/>
        <v>0</v>
      </c>
      <c r="F34" s="95" t="e">
        <f t="shared" si="29"/>
        <v>#DIV/0!</v>
      </c>
      <c r="G34" s="93" t="e">
        <f t="shared" si="30"/>
        <v>#DIV/0!</v>
      </c>
      <c r="H34" s="94" t="e">
        <f t="shared" si="31"/>
        <v>#DIV/0!</v>
      </c>
      <c r="I34" s="20">
        <v>0</v>
      </c>
      <c r="J34" s="21">
        <v>0</v>
      </c>
      <c r="K34" s="104">
        <f t="shared" si="26"/>
        <v>0</v>
      </c>
      <c r="L34" s="102">
        <f t="shared" si="27"/>
        <v>0</v>
      </c>
      <c r="M34" s="103">
        <f t="shared" si="27"/>
        <v>0</v>
      </c>
      <c r="N34" s="16" t="str">
        <f>IF(J34=0,"BRAVO",I34/J34*-1)</f>
        <v>BRAVO</v>
      </c>
    </row>
    <row r="35" spans="2:15" x14ac:dyDescent="0.25">
      <c r="B35" s="83">
        <f t="shared" si="32"/>
        <v>42425</v>
      </c>
      <c r="C35" s="90">
        <v>0</v>
      </c>
      <c r="D35" s="91">
        <v>0</v>
      </c>
      <c r="E35" s="92">
        <f t="shared" si="28"/>
        <v>0</v>
      </c>
      <c r="F35" s="95" t="e">
        <f t="shared" si="29"/>
        <v>#DIV/0!</v>
      </c>
      <c r="G35" s="93" t="e">
        <f t="shared" si="30"/>
        <v>#DIV/0!</v>
      </c>
      <c r="H35" s="94" t="e">
        <f t="shared" si="31"/>
        <v>#DIV/0!</v>
      </c>
      <c r="I35" s="20">
        <v>0</v>
      </c>
      <c r="J35" s="21">
        <v>0</v>
      </c>
      <c r="K35" s="104">
        <f t="shared" si="26"/>
        <v>0</v>
      </c>
      <c r="L35" s="102">
        <f t="shared" si="27"/>
        <v>0</v>
      </c>
      <c r="M35" s="103">
        <f t="shared" si="27"/>
        <v>0</v>
      </c>
      <c r="N35" s="16" t="str">
        <f>IF(J35=0,"BRAVO",I35/J35*-1)</f>
        <v>BRAVO</v>
      </c>
    </row>
    <row r="36" spans="2:15" x14ac:dyDescent="0.25">
      <c r="B36" s="83">
        <f t="shared" si="32"/>
        <v>42426</v>
      </c>
      <c r="C36" s="90">
        <v>0</v>
      </c>
      <c r="D36" s="91">
        <v>0</v>
      </c>
      <c r="E36" s="92">
        <f t="shared" si="28"/>
        <v>0</v>
      </c>
      <c r="F36" s="95" t="e">
        <f t="shared" si="29"/>
        <v>#DIV/0!</v>
      </c>
      <c r="G36" s="93" t="e">
        <f t="shared" si="30"/>
        <v>#DIV/0!</v>
      </c>
      <c r="H36" s="94" t="e">
        <f t="shared" si="31"/>
        <v>#DIV/0!</v>
      </c>
      <c r="I36" s="20">
        <v>0</v>
      </c>
      <c r="J36" s="21">
        <v>0</v>
      </c>
      <c r="K36" s="101">
        <f t="shared" si="26"/>
        <v>0</v>
      </c>
      <c r="L36" s="102">
        <f t="shared" si="27"/>
        <v>0</v>
      </c>
      <c r="M36" s="103">
        <f t="shared" si="27"/>
        <v>0</v>
      </c>
      <c r="N36" s="16" t="str">
        <f>IF(J36=0,"BRAVO",I36/J36*-1)</f>
        <v>BRAVO</v>
      </c>
    </row>
    <row r="37" spans="2:15" ht="17.25" x14ac:dyDescent="0.3">
      <c r="B37" s="105" t="s">
        <v>6</v>
      </c>
      <c r="C37" s="106">
        <f>SUM(C32:C36)</f>
        <v>0</v>
      </c>
      <c r="D37" s="107">
        <f>SUM(D32:D36)</f>
        <v>0</v>
      </c>
      <c r="E37" s="108">
        <f>SUM(E32:E36)</f>
        <v>0</v>
      </c>
      <c r="F37" s="109" t="e">
        <f>C37/E37</f>
        <v>#DIV/0!</v>
      </c>
      <c r="G37" s="110" t="e">
        <f>D37/E37</f>
        <v>#DIV/0!</v>
      </c>
      <c r="H37" s="111" t="e">
        <f>SUM(F37:G37)</f>
        <v>#DIV/0!</v>
      </c>
      <c r="I37" s="112">
        <f>SUM(I32:I36)</f>
        <v>0</v>
      </c>
      <c r="J37" s="113">
        <f>SUM(J32:J36)</f>
        <v>0</v>
      </c>
      <c r="K37" s="114">
        <f>I37+J37</f>
        <v>0</v>
      </c>
      <c r="L37" s="112" t="e">
        <f t="shared" ref="L37:M37" si="33">I37/C37</f>
        <v>#DIV/0!</v>
      </c>
      <c r="M37" s="113" t="e">
        <f t="shared" si="33"/>
        <v>#DIV/0!</v>
      </c>
      <c r="N37" s="35" t="e">
        <f t="shared" ref="N37" si="34">I37/J37*-1</f>
        <v>#DIV/0!</v>
      </c>
      <c r="O37" s="105"/>
    </row>
    <row r="38" spans="2:15" s="128" customFormat="1" ht="17.25" x14ac:dyDescent="0.3">
      <c r="B38" s="141"/>
      <c r="C38" s="142"/>
      <c r="D38" s="143"/>
      <c r="E38" s="144"/>
      <c r="F38" s="145"/>
      <c r="G38" s="146"/>
      <c r="H38" s="147"/>
      <c r="I38" s="148"/>
      <c r="J38" s="149"/>
      <c r="K38" s="150"/>
      <c r="L38" s="148"/>
      <c r="M38" s="149"/>
      <c r="N38" s="35"/>
      <c r="O38" s="141"/>
    </row>
    <row r="39" spans="2:15" s="128" customFormat="1" ht="17.25" x14ac:dyDescent="0.3">
      <c r="B39" s="130" t="s">
        <v>47</v>
      </c>
      <c r="C39" s="131"/>
      <c r="D39" s="132"/>
      <c r="E39" s="133"/>
      <c r="F39" s="131"/>
      <c r="G39" s="132"/>
      <c r="H39" s="133"/>
      <c r="I39" s="138"/>
      <c r="J39" s="139"/>
      <c r="K39" s="137"/>
      <c r="L39" s="138"/>
      <c r="M39" s="139"/>
      <c r="N39" s="16"/>
      <c r="O39" s="141"/>
    </row>
    <row r="40" spans="2:15" s="128" customFormat="1" ht="17.25" x14ac:dyDescent="0.3">
      <c r="B40" s="129">
        <f>B36+3</f>
        <v>42429</v>
      </c>
      <c r="C40" s="131">
        <v>0</v>
      </c>
      <c r="D40" s="132">
        <v>0</v>
      </c>
      <c r="E40" s="133">
        <f>C40+D40</f>
        <v>0</v>
      </c>
      <c r="F40" s="136" t="e">
        <f>IF(D40="","",C40/E40)</f>
        <v>#DIV/0!</v>
      </c>
      <c r="G40" s="134" t="e">
        <f>IF(D40="","",D40/E40)</f>
        <v>#DIV/0!</v>
      </c>
      <c r="H40" s="135" t="e">
        <f>IF(G40="","",(SUM(F40:G40)))</f>
        <v>#DIV/0!</v>
      </c>
      <c r="I40" s="20">
        <v>0</v>
      </c>
      <c r="J40" s="21">
        <v>0</v>
      </c>
      <c r="K40" s="140">
        <f t="shared" ref="K40" si="35">I40+J40</f>
        <v>0</v>
      </c>
      <c r="L40" s="138">
        <f t="shared" ref="L40" si="36">IF(I40=0,0,I40/C40)</f>
        <v>0</v>
      </c>
      <c r="M40" s="139">
        <f t="shared" ref="M40" si="37">IF(J40=0,0,J40/D40)</f>
        <v>0</v>
      </c>
      <c r="N40" s="16" t="str">
        <f>IF(J40=0,"BRAVO",I40/J40*-1)</f>
        <v>BRAVO</v>
      </c>
      <c r="O40" s="141"/>
    </row>
    <row r="41" spans="2:15" x14ac:dyDescent="0.25">
      <c r="C41" s="122"/>
      <c r="D41" s="123"/>
      <c r="E41" s="124"/>
      <c r="F41" s="122"/>
      <c r="G41" s="123"/>
      <c r="H41" s="124"/>
      <c r="I41" s="125"/>
      <c r="J41" s="126"/>
      <c r="K41" s="127"/>
      <c r="L41" s="125"/>
      <c r="M41" s="126"/>
      <c r="N41" s="62"/>
    </row>
    <row r="42" spans="2:15" x14ac:dyDescent="0.25">
      <c r="N42" s="4"/>
    </row>
    <row r="43" spans="2:15" x14ac:dyDescent="0.25">
      <c r="N43" s="4"/>
    </row>
    <row r="44" spans="2:15" x14ac:dyDescent="0.25">
      <c r="N44" s="4"/>
    </row>
    <row r="45" spans="2:15" ht="18.75" x14ac:dyDescent="0.3">
      <c r="B45" s="100" t="s">
        <v>15</v>
      </c>
      <c r="C45" s="116">
        <f>C37+C29+C21+C13</f>
        <v>0</v>
      </c>
      <c r="D45" s="117">
        <f>D37+D29+D21+D13</f>
        <v>0</v>
      </c>
      <c r="E45" s="117">
        <f>E37+E29+E21+E13</f>
        <v>0</v>
      </c>
      <c r="F45" s="118" t="e">
        <f>C45/E45</f>
        <v>#DIV/0!</v>
      </c>
      <c r="G45" s="119" t="e">
        <f>D45/E45</f>
        <v>#DIV/0!</v>
      </c>
      <c r="H45" s="120" t="e">
        <f>F45+G45</f>
        <v>#DIV/0!</v>
      </c>
      <c r="I45" s="46">
        <f>I37+I29+I21+I13</f>
        <v>0</v>
      </c>
      <c r="J45" s="46">
        <f>J37+J29+J21+J13</f>
        <v>0</v>
      </c>
      <c r="K45" s="46">
        <f>K37+K29+K21+K13</f>
        <v>0</v>
      </c>
      <c r="L45" s="47" t="e">
        <f t="shared" ref="L45:M45" si="38">I45/C45</f>
        <v>#DIV/0!</v>
      </c>
      <c r="M45" s="48" t="e">
        <f t="shared" si="38"/>
        <v>#DIV/0!</v>
      </c>
      <c r="N45" s="49" t="e">
        <f>I45/J45*-1</f>
        <v>#DIV/0!</v>
      </c>
      <c r="O45" s="100"/>
    </row>
    <row r="46" spans="2:15" x14ac:dyDescent="0.25">
      <c r="N46" s="4"/>
    </row>
    <row r="49" spans="2:7" x14ac:dyDescent="0.25">
      <c r="B49" s="84" t="s">
        <v>16</v>
      </c>
      <c r="D49" s="84" t="e">
        <f>#REF!+#REF!+#REF!+#REF!</f>
        <v>#REF!</v>
      </c>
      <c r="F49" s="82" t="s">
        <v>17</v>
      </c>
      <c r="G49" s="121" t="e">
        <f>K45/D49</f>
        <v>#REF!</v>
      </c>
    </row>
    <row r="50" spans="2:7" x14ac:dyDescent="0.25">
      <c r="B50" s="82" t="s">
        <v>18</v>
      </c>
      <c r="D50" s="82">
        <v>0</v>
      </c>
    </row>
    <row r="51" spans="2:7" x14ac:dyDescent="0.25">
      <c r="B51" s="82" t="s">
        <v>19</v>
      </c>
      <c r="D51" s="82">
        <v>0</v>
      </c>
    </row>
  </sheetData>
  <mergeCells count="5">
    <mergeCell ref="C4:E4"/>
    <mergeCell ref="F4:H4"/>
    <mergeCell ref="I4:K4"/>
    <mergeCell ref="L4:N4"/>
    <mergeCell ref="B2:N2"/>
  </mergeCells>
  <conditionalFormatting sqref="F49">
    <cfRule type="cellIs" dxfId="1" priority="1" operator="greaterThan">
      <formula>0.69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2" sqref="E32:E33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2" sqref="E32:E33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19"/>
  <sheetViews>
    <sheetView workbookViewId="0">
      <selection activeCell="N20" sqref="N20"/>
    </sheetView>
  </sheetViews>
  <sheetFormatPr baseColWidth="10" defaultRowHeight="15" x14ac:dyDescent="0.25"/>
  <sheetData>
    <row r="1" spans="2:14" ht="15.75" thickBot="1" x14ac:dyDescent="0.3"/>
    <row r="2" spans="2:14" ht="24" thickBot="1" x14ac:dyDescent="0.4">
      <c r="B2" s="65" t="s">
        <v>20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4"/>
    </row>
    <row r="4" spans="2:14" ht="15.75" x14ac:dyDescent="0.25">
      <c r="B4" s="67"/>
      <c r="C4" s="5" t="s">
        <v>0</v>
      </c>
      <c r="D4" s="6"/>
      <c r="E4" s="7"/>
      <c r="F4" s="5" t="s">
        <v>1</v>
      </c>
      <c r="G4" s="6"/>
      <c r="H4" s="7"/>
      <c r="I4" s="5" t="s">
        <v>2</v>
      </c>
      <c r="J4" s="6"/>
      <c r="K4" s="7"/>
      <c r="L4" s="5" t="s">
        <v>3</v>
      </c>
      <c r="M4" s="6"/>
      <c r="N4" s="7"/>
    </row>
    <row r="5" spans="2:14" x14ac:dyDescent="0.25">
      <c r="B5" s="67"/>
      <c r="C5" s="68" t="s">
        <v>4</v>
      </c>
      <c r="D5" s="69" t="s">
        <v>5</v>
      </c>
      <c r="E5" s="70" t="s">
        <v>6</v>
      </c>
      <c r="F5" s="68" t="s">
        <v>4</v>
      </c>
      <c r="G5" s="69" t="s">
        <v>5</v>
      </c>
      <c r="H5" s="70" t="s">
        <v>6</v>
      </c>
      <c r="I5" s="68" t="s">
        <v>4</v>
      </c>
      <c r="J5" s="69" t="s">
        <v>5</v>
      </c>
      <c r="K5" s="70" t="s">
        <v>6</v>
      </c>
      <c r="L5" s="68" t="s">
        <v>7</v>
      </c>
      <c r="M5" s="69" t="s">
        <v>8</v>
      </c>
      <c r="N5" s="72" t="s">
        <v>9</v>
      </c>
    </row>
    <row r="6" spans="2:14" ht="18.75" x14ac:dyDescent="0.3">
      <c r="B6" s="71" t="s">
        <v>21</v>
      </c>
      <c r="C6" s="73">
        <v>0</v>
      </c>
      <c r="D6" s="74">
        <v>0</v>
      </c>
      <c r="E6" s="74">
        <v>0</v>
      </c>
      <c r="F6" s="75">
        <v>0</v>
      </c>
      <c r="G6" s="76">
        <v>0</v>
      </c>
      <c r="H6" s="77">
        <v>0</v>
      </c>
      <c r="I6" s="78">
        <v>0</v>
      </c>
      <c r="J6" s="78">
        <v>0</v>
      </c>
      <c r="K6" s="78">
        <v>0</v>
      </c>
      <c r="L6" s="79">
        <v>0</v>
      </c>
      <c r="M6" s="80">
        <v>0</v>
      </c>
      <c r="N6" s="81">
        <v>0</v>
      </c>
    </row>
    <row r="7" spans="2:14" ht="18.75" x14ac:dyDescent="0.3">
      <c r="B7" s="71" t="s">
        <v>22</v>
      </c>
      <c r="C7" s="73">
        <v>0</v>
      </c>
      <c r="D7" s="74">
        <v>0</v>
      </c>
      <c r="E7" s="74">
        <v>0</v>
      </c>
      <c r="F7" s="75">
        <v>0</v>
      </c>
      <c r="G7" s="76">
        <v>0</v>
      </c>
      <c r="H7" s="77">
        <v>0</v>
      </c>
      <c r="I7" s="78">
        <v>0</v>
      </c>
      <c r="J7" s="78">
        <v>0</v>
      </c>
      <c r="K7" s="78">
        <v>0</v>
      </c>
      <c r="L7" s="79">
        <v>0</v>
      </c>
      <c r="M7" s="80">
        <v>0</v>
      </c>
      <c r="N7" s="81">
        <v>0</v>
      </c>
    </row>
    <row r="8" spans="2:14" ht="18.75" x14ac:dyDescent="0.3">
      <c r="B8" s="71" t="s">
        <v>23</v>
      </c>
      <c r="C8" s="73">
        <v>0</v>
      </c>
      <c r="D8" s="74">
        <v>0</v>
      </c>
      <c r="E8" s="74">
        <v>0</v>
      </c>
      <c r="F8" s="75">
        <v>0</v>
      </c>
      <c r="G8" s="76">
        <v>0</v>
      </c>
      <c r="H8" s="77">
        <v>0</v>
      </c>
      <c r="I8" s="78">
        <v>0</v>
      </c>
      <c r="J8" s="78">
        <v>0</v>
      </c>
      <c r="K8" s="78">
        <v>0</v>
      </c>
      <c r="L8" s="79">
        <v>0</v>
      </c>
      <c r="M8" s="80">
        <v>0</v>
      </c>
      <c r="N8" s="81">
        <v>0</v>
      </c>
    </row>
    <row r="9" spans="2:14" ht="18.75" x14ac:dyDescent="0.3">
      <c r="B9" s="71" t="s">
        <v>24</v>
      </c>
      <c r="C9" s="73">
        <v>0</v>
      </c>
      <c r="D9" s="74">
        <v>0</v>
      </c>
      <c r="E9" s="74">
        <v>0</v>
      </c>
      <c r="F9" s="75">
        <v>0</v>
      </c>
      <c r="G9" s="76">
        <v>0</v>
      </c>
      <c r="H9" s="77">
        <v>0</v>
      </c>
      <c r="I9" s="78">
        <v>0</v>
      </c>
      <c r="J9" s="78">
        <v>0</v>
      </c>
      <c r="K9" s="78">
        <v>0</v>
      </c>
      <c r="L9" s="79">
        <v>0</v>
      </c>
      <c r="M9" s="80">
        <v>0</v>
      </c>
      <c r="N9" s="81">
        <v>0</v>
      </c>
    </row>
    <row r="10" spans="2:14" ht="18.75" x14ac:dyDescent="0.3">
      <c r="B10" s="71" t="s">
        <v>25</v>
      </c>
      <c r="C10" s="73">
        <v>0</v>
      </c>
      <c r="D10" s="74">
        <v>0</v>
      </c>
      <c r="E10" s="74">
        <v>0</v>
      </c>
      <c r="F10" s="75">
        <v>0</v>
      </c>
      <c r="G10" s="76">
        <v>0</v>
      </c>
      <c r="H10" s="77">
        <v>0</v>
      </c>
      <c r="I10" s="78">
        <v>0</v>
      </c>
      <c r="J10" s="78">
        <v>0</v>
      </c>
      <c r="K10" s="78">
        <v>0</v>
      </c>
      <c r="L10" s="79">
        <v>0</v>
      </c>
      <c r="M10" s="80">
        <v>0</v>
      </c>
      <c r="N10" s="81">
        <v>0</v>
      </c>
    </row>
    <row r="11" spans="2:14" ht="18.75" x14ac:dyDescent="0.3">
      <c r="B11" s="71" t="s">
        <v>26</v>
      </c>
      <c r="C11" s="73">
        <v>0</v>
      </c>
      <c r="D11" s="74">
        <v>0</v>
      </c>
      <c r="E11" s="74">
        <v>0</v>
      </c>
      <c r="F11" s="75">
        <v>0</v>
      </c>
      <c r="G11" s="76">
        <v>0</v>
      </c>
      <c r="H11" s="77">
        <v>0</v>
      </c>
      <c r="I11" s="78">
        <v>0</v>
      </c>
      <c r="J11" s="78">
        <v>0</v>
      </c>
      <c r="K11" s="78">
        <v>0</v>
      </c>
      <c r="L11" s="79">
        <v>0</v>
      </c>
      <c r="M11" s="80">
        <v>0</v>
      </c>
      <c r="N11" s="81">
        <v>0</v>
      </c>
    </row>
    <row r="12" spans="2:14" ht="18.75" x14ac:dyDescent="0.3">
      <c r="B12" s="71" t="s">
        <v>27</v>
      </c>
      <c r="C12" s="73">
        <v>0</v>
      </c>
      <c r="D12" s="74">
        <v>0</v>
      </c>
      <c r="E12" s="74">
        <v>0</v>
      </c>
      <c r="F12" s="75">
        <v>0</v>
      </c>
      <c r="G12" s="76">
        <v>0</v>
      </c>
      <c r="H12" s="77">
        <v>0</v>
      </c>
      <c r="I12" s="78">
        <v>0</v>
      </c>
      <c r="J12" s="78">
        <v>0</v>
      </c>
      <c r="K12" s="78">
        <v>0</v>
      </c>
      <c r="L12" s="79">
        <v>0</v>
      </c>
      <c r="M12" s="80">
        <v>0</v>
      </c>
      <c r="N12" s="81">
        <v>0</v>
      </c>
    </row>
    <row r="13" spans="2:14" ht="18.75" x14ac:dyDescent="0.3">
      <c r="B13" s="71" t="s">
        <v>28</v>
      </c>
      <c r="C13" s="73">
        <v>0</v>
      </c>
      <c r="D13" s="74">
        <v>0</v>
      </c>
      <c r="E13" s="74">
        <v>0</v>
      </c>
      <c r="F13" s="75">
        <v>0</v>
      </c>
      <c r="G13" s="76">
        <v>0</v>
      </c>
      <c r="H13" s="77">
        <v>0</v>
      </c>
      <c r="I13" s="78">
        <v>0</v>
      </c>
      <c r="J13" s="78">
        <v>0</v>
      </c>
      <c r="K13" s="78">
        <v>0</v>
      </c>
      <c r="L13" s="79">
        <v>0</v>
      </c>
      <c r="M13" s="80">
        <v>0</v>
      </c>
      <c r="N13" s="81">
        <v>0</v>
      </c>
    </row>
    <row r="14" spans="2:14" ht="18.75" x14ac:dyDescent="0.3">
      <c r="B14" s="71" t="s">
        <v>29</v>
      </c>
      <c r="C14" s="73">
        <v>0</v>
      </c>
      <c r="D14" s="74">
        <v>0</v>
      </c>
      <c r="E14" s="74">
        <v>0</v>
      </c>
      <c r="F14" s="75">
        <v>0</v>
      </c>
      <c r="G14" s="76">
        <v>0</v>
      </c>
      <c r="H14" s="77">
        <v>0</v>
      </c>
      <c r="I14" s="78">
        <v>0</v>
      </c>
      <c r="J14" s="78">
        <v>0</v>
      </c>
      <c r="K14" s="78">
        <v>0</v>
      </c>
      <c r="L14" s="79">
        <v>0</v>
      </c>
      <c r="M14" s="80">
        <v>0</v>
      </c>
      <c r="N14" s="81">
        <v>0</v>
      </c>
    </row>
    <row r="15" spans="2:14" ht="18.75" x14ac:dyDescent="0.3">
      <c r="B15" s="71" t="s">
        <v>30</v>
      </c>
      <c r="C15" s="73">
        <v>0</v>
      </c>
      <c r="D15" s="74">
        <v>0</v>
      </c>
      <c r="E15" s="74">
        <v>0</v>
      </c>
      <c r="F15" s="75">
        <v>0</v>
      </c>
      <c r="G15" s="76">
        <v>0</v>
      </c>
      <c r="H15" s="77">
        <v>0</v>
      </c>
      <c r="I15" s="78">
        <v>0</v>
      </c>
      <c r="J15" s="78">
        <v>0</v>
      </c>
      <c r="K15" s="78">
        <v>0</v>
      </c>
      <c r="L15" s="79">
        <v>0</v>
      </c>
      <c r="M15" s="80">
        <v>0</v>
      </c>
      <c r="N15" s="81">
        <v>0</v>
      </c>
    </row>
    <row r="16" spans="2:14" ht="18.75" x14ac:dyDescent="0.3">
      <c r="B16" s="71" t="s">
        <v>31</v>
      </c>
      <c r="C16" s="73">
        <v>0</v>
      </c>
      <c r="D16" s="74">
        <v>0</v>
      </c>
      <c r="E16" s="74">
        <v>0</v>
      </c>
      <c r="F16" s="75">
        <v>0</v>
      </c>
      <c r="G16" s="76">
        <v>0</v>
      </c>
      <c r="H16" s="77">
        <v>0</v>
      </c>
      <c r="I16" s="78">
        <v>0</v>
      </c>
      <c r="J16" s="78">
        <v>0</v>
      </c>
      <c r="K16" s="78">
        <v>0</v>
      </c>
      <c r="L16" s="79">
        <v>0</v>
      </c>
      <c r="M16" s="80">
        <v>0</v>
      </c>
      <c r="N16" s="81">
        <v>0</v>
      </c>
    </row>
    <row r="17" spans="2:14" ht="18.75" x14ac:dyDescent="0.3">
      <c r="B17" s="71" t="s">
        <v>32</v>
      </c>
      <c r="C17" s="73">
        <v>0</v>
      </c>
      <c r="D17" s="74">
        <v>0</v>
      </c>
      <c r="E17" s="74">
        <v>0</v>
      </c>
      <c r="F17" s="75">
        <v>0</v>
      </c>
      <c r="G17" s="76">
        <v>0</v>
      </c>
      <c r="H17" s="77">
        <v>0</v>
      </c>
      <c r="I17" s="78">
        <v>0</v>
      </c>
      <c r="J17" s="78">
        <v>0</v>
      </c>
      <c r="K17" s="78">
        <v>0</v>
      </c>
      <c r="L17" s="79">
        <v>0</v>
      </c>
      <c r="M17" s="80">
        <v>0</v>
      </c>
      <c r="N17" s="81">
        <v>0</v>
      </c>
    </row>
    <row r="19" spans="2:14" ht="18.75" x14ac:dyDescent="0.3">
      <c r="B19" s="71" t="s">
        <v>6</v>
      </c>
      <c r="C19" s="73">
        <f>SUM(C6:C17)</f>
        <v>0</v>
      </c>
      <c r="D19" s="74">
        <f>SUM(D6:D17)</f>
        <v>0</v>
      </c>
      <c r="E19" s="74">
        <f>SUM(E6:E17)</f>
        <v>0</v>
      </c>
      <c r="F19" s="75" t="e">
        <f>C19/E19</f>
        <v>#DIV/0!</v>
      </c>
      <c r="G19" s="76" t="e">
        <f>D19/E19</f>
        <v>#DIV/0!</v>
      </c>
      <c r="H19" s="77" t="e">
        <f>F19+G19</f>
        <v>#DIV/0!</v>
      </c>
      <c r="I19" s="73">
        <f>SUM(I6:I17)</f>
        <v>0</v>
      </c>
      <c r="J19" s="74">
        <f>SUM(J6:J17)</f>
        <v>0</v>
      </c>
      <c r="K19" s="74">
        <f>SUM(K6:K17)</f>
        <v>0</v>
      </c>
      <c r="L19" s="79" t="e">
        <f>I19/C19</f>
        <v>#DIV/0!</v>
      </c>
      <c r="M19" s="80" t="e">
        <f>J19/D19</f>
        <v>#DIV/0!</v>
      </c>
      <c r="N19" s="81">
        <v>0</v>
      </c>
    </row>
  </sheetData>
  <mergeCells count="5">
    <mergeCell ref="B2:N2"/>
    <mergeCell ref="C4:E4"/>
    <mergeCell ref="F4:H4"/>
    <mergeCell ref="I4:K4"/>
    <mergeCell ref="L4:N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activeCell="X27" sqref="X27"/>
    </sheetView>
  </sheetViews>
  <sheetFormatPr baseColWidth="10" defaultRowHeight="15" x14ac:dyDescent="0.25"/>
  <cols>
    <col min="12" max="12" width="3.42578125" style="128" customWidth="1"/>
    <col min="18" max="18" width="3.85546875" customWidth="1"/>
  </cols>
  <sheetData>
    <row r="1" spans="1:16" x14ac:dyDescent="0.25">
      <c r="A1" s="82" t="s">
        <v>33</v>
      </c>
      <c r="B1" s="82" t="s">
        <v>34</v>
      </c>
      <c r="C1" s="82" t="s">
        <v>35</v>
      </c>
      <c r="D1" s="82" t="s">
        <v>36</v>
      </c>
      <c r="E1" s="82" t="s">
        <v>37</v>
      </c>
      <c r="F1" s="82" t="s">
        <v>38</v>
      </c>
      <c r="G1" s="82" t="s">
        <v>39</v>
      </c>
      <c r="H1" s="82" t="s">
        <v>40</v>
      </c>
      <c r="I1" s="82" t="s">
        <v>41</v>
      </c>
      <c r="J1" s="82" t="s">
        <v>42</v>
      </c>
      <c r="K1" s="82" t="s">
        <v>43</v>
      </c>
      <c r="M1" t="s">
        <v>79</v>
      </c>
      <c r="N1" t="s">
        <v>80</v>
      </c>
      <c r="O1" t="s">
        <v>81</v>
      </c>
      <c r="P1" t="s">
        <v>82</v>
      </c>
    </row>
    <row r="2" spans="1:16" x14ac:dyDescent="0.25">
      <c r="A2" s="128" t="s">
        <v>48</v>
      </c>
      <c r="B2" s="128" t="s">
        <v>49</v>
      </c>
      <c r="C2" s="129">
        <v>42370</v>
      </c>
      <c r="D2" s="128" t="s">
        <v>50</v>
      </c>
      <c r="E2" s="128" t="s">
        <v>51</v>
      </c>
      <c r="F2" s="128" t="s">
        <v>52</v>
      </c>
      <c r="G2" s="128">
        <v>10695.4</v>
      </c>
      <c r="H2" s="128" t="s">
        <v>53</v>
      </c>
      <c r="I2" s="128">
        <v>-1.5</v>
      </c>
      <c r="J2" s="128">
        <v>10692.6</v>
      </c>
      <c r="K2" s="128">
        <v>21</v>
      </c>
      <c r="M2" s="128">
        <v>0</v>
      </c>
      <c r="N2" s="128">
        <v>0</v>
      </c>
      <c r="O2" s="128">
        <v>0</v>
      </c>
      <c r="P2" s="128">
        <v>149.5</v>
      </c>
    </row>
    <row r="3" spans="1:16" x14ac:dyDescent="0.25">
      <c r="A3" s="128" t="s">
        <v>48</v>
      </c>
      <c r="B3" s="128" t="s">
        <v>49</v>
      </c>
      <c r="C3" s="129">
        <v>42370</v>
      </c>
      <c r="D3" s="128" t="s">
        <v>54</v>
      </c>
      <c r="E3" s="128" t="s">
        <v>51</v>
      </c>
      <c r="F3" s="128" t="s">
        <v>52</v>
      </c>
      <c r="G3" s="128">
        <v>10752.4</v>
      </c>
      <c r="H3" s="128" t="s">
        <v>53</v>
      </c>
      <c r="I3" s="128">
        <v>-1.5</v>
      </c>
      <c r="J3" s="128">
        <v>10751.4</v>
      </c>
      <c r="K3" s="128">
        <v>7.5</v>
      </c>
      <c r="M3" s="128">
        <v>0</v>
      </c>
      <c r="N3" s="128">
        <v>0</v>
      </c>
      <c r="O3" s="128">
        <v>0</v>
      </c>
      <c r="P3" s="128">
        <v>128.5</v>
      </c>
    </row>
    <row r="4" spans="1:16" x14ac:dyDescent="0.25">
      <c r="A4" s="128" t="s">
        <v>48</v>
      </c>
      <c r="B4" s="128" t="s">
        <v>49</v>
      </c>
      <c r="C4" s="129">
        <v>42370</v>
      </c>
      <c r="D4" s="128" t="s">
        <v>55</v>
      </c>
      <c r="E4" s="128" t="s">
        <v>51</v>
      </c>
      <c r="F4" s="128" t="s">
        <v>52</v>
      </c>
      <c r="G4" s="128">
        <v>10697</v>
      </c>
      <c r="H4" s="128" t="s">
        <v>53</v>
      </c>
      <c r="I4" s="128">
        <v>-1.5</v>
      </c>
      <c r="J4" s="128">
        <v>10694.8</v>
      </c>
      <c r="K4" s="128">
        <v>16.5</v>
      </c>
      <c r="M4" s="128">
        <v>0</v>
      </c>
      <c r="N4" s="128">
        <v>0</v>
      </c>
      <c r="O4" s="128">
        <v>0</v>
      </c>
      <c r="P4" s="128">
        <v>121</v>
      </c>
    </row>
    <row r="5" spans="1:16" x14ac:dyDescent="0.25">
      <c r="A5" s="128" t="s">
        <v>48</v>
      </c>
      <c r="B5" s="128" t="s">
        <v>49</v>
      </c>
      <c r="C5" s="129">
        <v>42370</v>
      </c>
      <c r="D5" s="128" t="s">
        <v>56</v>
      </c>
      <c r="E5" s="128" t="s">
        <v>51</v>
      </c>
      <c r="F5" s="128" t="s">
        <v>52</v>
      </c>
      <c r="G5" s="128">
        <v>10707</v>
      </c>
      <c r="H5" s="128" t="s">
        <v>53</v>
      </c>
      <c r="I5" s="128">
        <v>-1.5</v>
      </c>
      <c r="J5" s="128">
        <v>10705.8</v>
      </c>
      <c r="K5" s="128">
        <v>9</v>
      </c>
      <c r="M5" s="128">
        <v>0</v>
      </c>
      <c r="N5" s="128">
        <v>0</v>
      </c>
      <c r="O5" s="128">
        <v>0</v>
      </c>
      <c r="P5" s="128">
        <v>104.5</v>
      </c>
    </row>
    <row r="6" spans="1:16" x14ac:dyDescent="0.25">
      <c r="A6" s="128" t="s">
        <v>48</v>
      </c>
      <c r="B6" s="128" t="s">
        <v>49</v>
      </c>
      <c r="C6" s="129">
        <v>42370</v>
      </c>
      <c r="D6" s="128" t="s">
        <v>57</v>
      </c>
      <c r="E6" s="128" t="s">
        <v>51</v>
      </c>
      <c r="F6" s="128" t="s">
        <v>52</v>
      </c>
      <c r="G6" s="128">
        <v>10720</v>
      </c>
      <c r="H6" s="128" t="s">
        <v>53</v>
      </c>
      <c r="I6" s="128">
        <v>2</v>
      </c>
      <c r="J6" s="128">
        <v>10721.5</v>
      </c>
      <c r="K6" s="128">
        <v>15</v>
      </c>
      <c r="M6" s="128">
        <v>0</v>
      </c>
      <c r="N6" s="128">
        <v>0</v>
      </c>
      <c r="O6" s="128">
        <v>0</v>
      </c>
      <c r="P6" s="128">
        <v>95.5</v>
      </c>
    </row>
    <row r="7" spans="1:16" x14ac:dyDescent="0.25">
      <c r="A7" s="128" t="s">
        <v>48</v>
      </c>
      <c r="B7" s="128" t="s">
        <v>49</v>
      </c>
      <c r="C7" s="129">
        <v>42370</v>
      </c>
      <c r="D7" s="128" t="s">
        <v>58</v>
      </c>
      <c r="E7" s="128" t="s">
        <v>51</v>
      </c>
      <c r="F7" s="128" t="s">
        <v>52</v>
      </c>
      <c r="G7" s="128">
        <v>10719.3</v>
      </c>
      <c r="H7" s="128" t="s">
        <v>53</v>
      </c>
      <c r="I7" s="128">
        <v>2</v>
      </c>
      <c r="J7" s="128">
        <v>10714.5</v>
      </c>
      <c r="K7" s="128">
        <v>-48</v>
      </c>
      <c r="M7" s="128">
        <v>1</v>
      </c>
      <c r="N7" s="128">
        <v>-48</v>
      </c>
      <c r="O7" s="128">
        <v>4.7999999999992724</v>
      </c>
      <c r="P7" s="128">
        <v>80.5</v>
      </c>
    </row>
    <row r="8" spans="1:16" x14ac:dyDescent="0.25">
      <c r="A8" s="128" t="s">
        <v>48</v>
      </c>
      <c r="B8" s="128" t="s">
        <v>49</v>
      </c>
      <c r="C8" s="129">
        <v>42370</v>
      </c>
      <c r="D8" s="128" t="s">
        <v>59</v>
      </c>
      <c r="E8" s="128" t="s">
        <v>51</v>
      </c>
      <c r="F8" s="128" t="s">
        <v>52</v>
      </c>
      <c r="G8" s="128">
        <v>10713.3</v>
      </c>
      <c r="H8" s="128" t="s">
        <v>53</v>
      </c>
      <c r="I8" s="128">
        <v>1</v>
      </c>
      <c r="J8" s="128">
        <v>10724.5</v>
      </c>
      <c r="K8" s="128">
        <v>56</v>
      </c>
      <c r="M8" s="128">
        <v>0</v>
      </c>
      <c r="N8" s="128">
        <v>0</v>
      </c>
      <c r="O8" s="128">
        <v>0</v>
      </c>
      <c r="P8" s="128">
        <v>128.5</v>
      </c>
    </row>
    <row r="9" spans="1:16" x14ac:dyDescent="0.25">
      <c r="A9" s="128" t="s">
        <v>48</v>
      </c>
      <c r="B9" s="128" t="s">
        <v>49</v>
      </c>
      <c r="C9" s="129">
        <v>42370</v>
      </c>
      <c r="D9" s="128" t="s">
        <v>60</v>
      </c>
      <c r="E9" s="128" t="s">
        <v>51</v>
      </c>
      <c r="F9" s="128" t="s">
        <v>52</v>
      </c>
      <c r="G9" s="128">
        <v>10668.5</v>
      </c>
      <c r="H9" s="128" t="s">
        <v>53</v>
      </c>
      <c r="I9" s="128">
        <v>-1</v>
      </c>
      <c r="J9" s="128">
        <v>10667.8</v>
      </c>
      <c r="K9" s="128">
        <v>3.5</v>
      </c>
      <c r="M9" s="128">
        <v>0</v>
      </c>
      <c r="N9" s="128">
        <v>0</v>
      </c>
      <c r="O9" s="128">
        <v>0</v>
      </c>
      <c r="P9" s="128">
        <v>72.5</v>
      </c>
    </row>
    <row r="10" spans="1:16" x14ac:dyDescent="0.25">
      <c r="A10" s="128" t="s">
        <v>48</v>
      </c>
      <c r="B10" s="128" t="s">
        <v>49</v>
      </c>
      <c r="C10" s="129">
        <v>42370</v>
      </c>
      <c r="D10" s="128" t="s">
        <v>61</v>
      </c>
      <c r="E10" s="128" t="s">
        <v>51</v>
      </c>
      <c r="F10" s="128" t="s">
        <v>52</v>
      </c>
      <c r="G10" s="128">
        <v>10676</v>
      </c>
      <c r="H10" s="128" t="s">
        <v>53</v>
      </c>
      <c r="I10" s="128">
        <v>1</v>
      </c>
      <c r="J10" s="128">
        <v>10676.5</v>
      </c>
      <c r="K10" s="128">
        <v>2.5</v>
      </c>
      <c r="M10" s="128">
        <v>0</v>
      </c>
      <c r="N10" s="128">
        <v>0</v>
      </c>
      <c r="O10" s="128">
        <v>0</v>
      </c>
      <c r="P10" s="128">
        <v>69</v>
      </c>
    </row>
    <row r="11" spans="1:16" x14ac:dyDescent="0.25">
      <c r="A11" s="128" t="s">
        <v>48</v>
      </c>
      <c r="B11" s="128" t="s">
        <v>49</v>
      </c>
      <c r="C11" s="129">
        <v>42370</v>
      </c>
      <c r="D11" s="128" t="s">
        <v>62</v>
      </c>
      <c r="E11" s="128" t="s">
        <v>51</v>
      </c>
      <c r="F11" s="128" t="s">
        <v>52</v>
      </c>
      <c r="G11" s="128">
        <v>10691.8</v>
      </c>
      <c r="H11" s="128" t="s">
        <v>53</v>
      </c>
      <c r="I11" s="128">
        <v>1</v>
      </c>
      <c r="J11" s="128">
        <v>10683.8</v>
      </c>
      <c r="K11" s="128">
        <v>-40</v>
      </c>
      <c r="M11" s="128">
        <v>1</v>
      </c>
      <c r="N11" s="128">
        <v>-40</v>
      </c>
      <c r="O11" s="128">
        <v>8</v>
      </c>
      <c r="P11" s="128">
        <v>66.5</v>
      </c>
    </row>
    <row r="12" spans="1:16" x14ac:dyDescent="0.25">
      <c r="A12" s="128" t="s">
        <v>48</v>
      </c>
      <c r="B12" s="128" t="s">
        <v>49</v>
      </c>
      <c r="C12" s="129">
        <v>42370</v>
      </c>
      <c r="D12" s="128" t="s">
        <v>63</v>
      </c>
      <c r="E12" s="128" t="s">
        <v>51</v>
      </c>
      <c r="F12" s="128" t="s">
        <v>52</v>
      </c>
      <c r="G12" s="128">
        <v>10677.8</v>
      </c>
      <c r="H12" s="128" t="s">
        <v>53</v>
      </c>
      <c r="I12" s="128">
        <v>2</v>
      </c>
      <c r="J12" s="128">
        <v>10679.3</v>
      </c>
      <c r="K12" s="128">
        <v>15</v>
      </c>
      <c r="M12" s="128">
        <v>0</v>
      </c>
      <c r="N12" s="128">
        <v>0</v>
      </c>
      <c r="O12" s="128">
        <v>0</v>
      </c>
      <c r="P12" s="128">
        <v>106.5</v>
      </c>
    </row>
    <row r="13" spans="1:16" x14ac:dyDescent="0.25">
      <c r="A13" s="128" t="s">
        <v>48</v>
      </c>
      <c r="B13" s="128" t="s">
        <v>49</v>
      </c>
      <c r="C13" s="129">
        <v>42370</v>
      </c>
      <c r="D13" s="128" t="s">
        <v>64</v>
      </c>
      <c r="E13" s="128" t="s">
        <v>51</v>
      </c>
      <c r="F13" s="128" t="s">
        <v>52</v>
      </c>
      <c r="G13" s="128">
        <v>10676</v>
      </c>
      <c r="H13" s="128" t="s">
        <v>53</v>
      </c>
      <c r="I13" s="128">
        <v>-2</v>
      </c>
      <c r="J13" s="128">
        <v>10675.3</v>
      </c>
      <c r="K13" s="128">
        <v>7</v>
      </c>
      <c r="M13" s="128">
        <v>0</v>
      </c>
      <c r="N13" s="128">
        <v>0</v>
      </c>
      <c r="O13" s="128">
        <v>0</v>
      </c>
      <c r="P13" s="128">
        <v>91.5</v>
      </c>
    </row>
    <row r="14" spans="1:16" x14ac:dyDescent="0.25">
      <c r="A14" s="128" t="s">
        <v>48</v>
      </c>
      <c r="B14" s="128" t="s">
        <v>49</v>
      </c>
      <c r="C14" s="129">
        <v>42370</v>
      </c>
      <c r="D14" s="128" t="s">
        <v>65</v>
      </c>
      <c r="E14" s="128" t="s">
        <v>51</v>
      </c>
      <c r="F14" s="128" t="s">
        <v>52</v>
      </c>
      <c r="G14" s="128">
        <v>10666</v>
      </c>
      <c r="H14" s="128" t="s">
        <v>53</v>
      </c>
      <c r="I14" s="128">
        <v>2</v>
      </c>
      <c r="J14" s="128">
        <v>10671</v>
      </c>
      <c r="K14" s="128">
        <v>50</v>
      </c>
      <c r="M14" s="128">
        <v>0</v>
      </c>
      <c r="N14" s="128">
        <v>0</v>
      </c>
      <c r="O14" s="128">
        <v>0</v>
      </c>
      <c r="P14" s="128">
        <v>84.5</v>
      </c>
    </row>
    <row r="15" spans="1:16" x14ac:dyDescent="0.25">
      <c r="A15" s="128" t="s">
        <v>48</v>
      </c>
      <c r="B15" s="128" t="s">
        <v>49</v>
      </c>
      <c r="C15" s="129">
        <v>42370</v>
      </c>
      <c r="D15" s="128" t="s">
        <v>66</v>
      </c>
      <c r="E15" s="128" t="s">
        <v>51</v>
      </c>
      <c r="F15" s="128" t="s">
        <v>52</v>
      </c>
      <c r="G15" s="128">
        <v>10653</v>
      </c>
      <c r="H15" s="128" t="s">
        <v>53</v>
      </c>
      <c r="I15" s="128">
        <v>1</v>
      </c>
      <c r="J15" s="128">
        <v>10653.8</v>
      </c>
      <c r="K15" s="128">
        <v>4</v>
      </c>
      <c r="M15" s="128">
        <v>0</v>
      </c>
      <c r="N15" s="128">
        <v>0</v>
      </c>
      <c r="O15" s="128">
        <v>0</v>
      </c>
      <c r="P15" s="128">
        <v>34.5</v>
      </c>
    </row>
    <row r="16" spans="1:16" x14ac:dyDescent="0.25">
      <c r="A16" s="128" t="s">
        <v>48</v>
      </c>
      <c r="B16" s="128" t="s">
        <v>49</v>
      </c>
      <c r="C16" s="129">
        <v>42370</v>
      </c>
      <c r="D16" s="128" t="s">
        <v>67</v>
      </c>
      <c r="E16" s="128" t="s">
        <v>51</v>
      </c>
      <c r="F16" s="128" t="s">
        <v>52</v>
      </c>
      <c r="G16" s="128">
        <v>10649.3</v>
      </c>
      <c r="H16" s="128" t="s">
        <v>53</v>
      </c>
      <c r="I16" s="128">
        <v>1</v>
      </c>
      <c r="J16" s="128">
        <v>10651.8</v>
      </c>
      <c r="K16" s="128">
        <v>12.5</v>
      </c>
      <c r="M16" s="128">
        <v>0</v>
      </c>
      <c r="N16" s="128">
        <v>0</v>
      </c>
      <c r="O16" s="128">
        <v>0</v>
      </c>
      <c r="P16" s="128">
        <v>30.5</v>
      </c>
    </row>
    <row r="17" spans="1:24" x14ac:dyDescent="0.25">
      <c r="A17" s="128" t="s">
        <v>48</v>
      </c>
      <c r="B17" s="128" t="s">
        <v>49</v>
      </c>
      <c r="C17" s="129">
        <v>42370</v>
      </c>
      <c r="D17" s="128" t="s">
        <v>68</v>
      </c>
      <c r="E17" s="128" t="s">
        <v>51</v>
      </c>
      <c r="F17" s="128" t="s">
        <v>52</v>
      </c>
      <c r="G17" s="128">
        <v>10648.8</v>
      </c>
      <c r="H17" s="128" t="s">
        <v>53</v>
      </c>
      <c r="I17" s="128">
        <v>1</v>
      </c>
      <c r="J17" s="128">
        <v>10650</v>
      </c>
      <c r="K17" s="128">
        <v>6</v>
      </c>
      <c r="M17" s="128">
        <v>0</v>
      </c>
      <c r="N17" s="128">
        <v>0</v>
      </c>
      <c r="O17" s="128">
        <v>0</v>
      </c>
      <c r="P17" s="128">
        <v>18</v>
      </c>
    </row>
    <row r="18" spans="1:24" x14ac:dyDescent="0.25">
      <c r="A18" s="128" t="s">
        <v>48</v>
      </c>
      <c r="B18" s="128" t="s">
        <v>49</v>
      </c>
      <c r="C18" s="129">
        <v>42370</v>
      </c>
      <c r="D18" s="128" t="s">
        <v>69</v>
      </c>
      <c r="E18" s="128" t="s">
        <v>51</v>
      </c>
      <c r="F18" s="128" t="s">
        <v>52</v>
      </c>
      <c r="G18" s="128">
        <v>10648</v>
      </c>
      <c r="H18" s="128" t="s">
        <v>53</v>
      </c>
      <c r="I18" s="128">
        <v>1</v>
      </c>
      <c r="J18" s="128">
        <v>10649.8</v>
      </c>
      <c r="K18" s="128">
        <v>9</v>
      </c>
      <c r="M18" s="128">
        <v>0</v>
      </c>
      <c r="N18" s="128">
        <v>0</v>
      </c>
      <c r="O18" s="128">
        <v>0</v>
      </c>
      <c r="P18" s="128">
        <v>12</v>
      </c>
    </row>
    <row r="19" spans="1:24" x14ac:dyDescent="0.25">
      <c r="A19" s="128" t="s">
        <v>48</v>
      </c>
      <c r="B19" s="128" t="s">
        <v>49</v>
      </c>
      <c r="C19" s="129">
        <v>42370</v>
      </c>
      <c r="D19" s="128" t="s">
        <v>70</v>
      </c>
      <c r="E19" s="128" t="s">
        <v>51</v>
      </c>
      <c r="F19" s="128" t="s">
        <v>52</v>
      </c>
      <c r="G19" s="128">
        <v>10646.3</v>
      </c>
      <c r="H19" s="128" t="s">
        <v>53</v>
      </c>
      <c r="I19" s="128">
        <v>1</v>
      </c>
      <c r="J19" s="128">
        <v>10647.8</v>
      </c>
      <c r="K19" s="128">
        <v>7.5</v>
      </c>
      <c r="M19" s="128">
        <v>0</v>
      </c>
      <c r="N19" s="128">
        <v>0</v>
      </c>
      <c r="O19" s="128">
        <v>0</v>
      </c>
      <c r="P19" s="128">
        <v>3</v>
      </c>
    </row>
    <row r="20" spans="1:24" x14ac:dyDescent="0.25">
      <c r="A20" s="128" t="s">
        <v>48</v>
      </c>
      <c r="B20" s="128" t="s">
        <v>49</v>
      </c>
      <c r="C20" s="129">
        <v>42370</v>
      </c>
      <c r="D20" s="128" t="s">
        <v>71</v>
      </c>
      <c r="E20" s="128" t="s">
        <v>51</v>
      </c>
      <c r="F20" s="128" t="s">
        <v>52</v>
      </c>
      <c r="G20" s="128">
        <v>10636</v>
      </c>
      <c r="H20" s="128" t="s">
        <v>53</v>
      </c>
      <c r="I20" s="128">
        <v>-1</v>
      </c>
      <c r="J20" s="128">
        <v>10634</v>
      </c>
      <c r="K20" s="128">
        <v>10</v>
      </c>
      <c r="M20" s="128">
        <v>0</v>
      </c>
      <c r="N20" s="128">
        <v>0</v>
      </c>
      <c r="O20" s="128">
        <v>0</v>
      </c>
      <c r="P20" s="128">
        <v>-4.5</v>
      </c>
    </row>
    <row r="21" spans="1:24" x14ac:dyDescent="0.25">
      <c r="A21" s="128" t="s">
        <v>48</v>
      </c>
      <c r="B21" s="128" t="s">
        <v>49</v>
      </c>
      <c r="C21" s="129">
        <v>42370</v>
      </c>
      <c r="D21" s="128" t="s">
        <v>72</v>
      </c>
      <c r="E21" s="128" t="s">
        <v>51</v>
      </c>
      <c r="F21" s="128" t="s">
        <v>52</v>
      </c>
      <c r="G21" s="128">
        <v>10650.8</v>
      </c>
      <c r="H21" s="128" t="s">
        <v>53</v>
      </c>
      <c r="I21" s="128">
        <v>-1</v>
      </c>
      <c r="J21" s="128">
        <v>10647</v>
      </c>
      <c r="K21" s="128">
        <v>19</v>
      </c>
      <c r="M21" s="128">
        <v>0</v>
      </c>
      <c r="N21" s="128">
        <v>0</v>
      </c>
      <c r="O21" s="128">
        <v>0</v>
      </c>
      <c r="P21" s="128">
        <v>-14.5</v>
      </c>
    </row>
    <row r="22" spans="1:24" x14ac:dyDescent="0.25">
      <c r="A22" s="128" t="s">
        <v>48</v>
      </c>
      <c r="B22" s="128" t="s">
        <v>49</v>
      </c>
      <c r="C22" s="129">
        <v>42370</v>
      </c>
      <c r="D22" s="128" t="s">
        <v>73</v>
      </c>
      <c r="E22" s="128" t="s">
        <v>51</v>
      </c>
      <c r="F22" s="128" t="s">
        <v>52</v>
      </c>
      <c r="G22" s="128">
        <v>10631.8</v>
      </c>
      <c r="H22" s="128" t="s">
        <v>53</v>
      </c>
      <c r="I22" s="128">
        <v>-1</v>
      </c>
      <c r="J22" s="128">
        <v>10639.8</v>
      </c>
      <c r="K22" s="128">
        <v>-40</v>
      </c>
      <c r="M22" s="128">
        <v>1</v>
      </c>
      <c r="N22" s="128">
        <v>-40</v>
      </c>
      <c r="O22" s="128">
        <v>-8</v>
      </c>
      <c r="P22" s="128">
        <v>-33.5</v>
      </c>
    </row>
    <row r="23" spans="1:24" x14ac:dyDescent="0.25">
      <c r="A23" s="128" t="s">
        <v>48</v>
      </c>
      <c r="B23" s="128" t="s">
        <v>49</v>
      </c>
      <c r="C23" s="129">
        <v>42370</v>
      </c>
      <c r="D23" s="128" t="s">
        <v>74</v>
      </c>
      <c r="E23" s="128" t="s">
        <v>51</v>
      </c>
      <c r="F23" s="128" t="s">
        <v>52</v>
      </c>
      <c r="G23" s="128">
        <v>10631.5</v>
      </c>
      <c r="H23" s="128" t="s">
        <v>53</v>
      </c>
      <c r="I23" s="128">
        <v>-1</v>
      </c>
      <c r="J23" s="128">
        <v>10633.8</v>
      </c>
      <c r="K23" s="128">
        <v>-11.5</v>
      </c>
      <c r="M23" s="128">
        <v>1</v>
      </c>
      <c r="N23" s="128">
        <v>-11.5</v>
      </c>
      <c r="O23" s="128">
        <v>-2.2999999999992724</v>
      </c>
      <c r="P23" s="128">
        <v>6.5</v>
      </c>
    </row>
    <row r="24" spans="1:24" x14ac:dyDescent="0.25">
      <c r="A24" s="128" t="s">
        <v>48</v>
      </c>
      <c r="B24" s="128" t="s">
        <v>49</v>
      </c>
      <c r="C24" s="129">
        <v>42370</v>
      </c>
      <c r="D24" s="128" t="s">
        <v>75</v>
      </c>
      <c r="E24" s="128" t="s">
        <v>51</v>
      </c>
      <c r="F24" s="128" t="s">
        <v>52</v>
      </c>
      <c r="G24" s="128">
        <v>10622.3</v>
      </c>
      <c r="H24" s="128" t="s">
        <v>53</v>
      </c>
      <c r="I24" s="128">
        <v>1</v>
      </c>
      <c r="J24" s="128">
        <v>10623.3</v>
      </c>
      <c r="K24" s="128">
        <v>5</v>
      </c>
      <c r="M24" s="128">
        <v>0</v>
      </c>
      <c r="N24" s="128">
        <v>0</v>
      </c>
      <c r="O24" s="128">
        <v>0</v>
      </c>
      <c r="P24" s="128">
        <v>18</v>
      </c>
    </row>
    <row r="25" spans="1:24" x14ac:dyDescent="0.25">
      <c r="A25" s="128" t="s">
        <v>48</v>
      </c>
      <c r="B25" s="128" t="s">
        <v>49</v>
      </c>
      <c r="C25" s="129">
        <v>42370</v>
      </c>
      <c r="D25" s="128" t="s">
        <v>76</v>
      </c>
      <c r="E25" s="128" t="s">
        <v>51</v>
      </c>
      <c r="F25" s="128" t="s">
        <v>52</v>
      </c>
      <c r="G25" s="128">
        <v>10616</v>
      </c>
      <c r="H25" s="128" t="s">
        <v>53</v>
      </c>
      <c r="I25" s="128">
        <v>1</v>
      </c>
      <c r="J25" s="128">
        <v>10616.8</v>
      </c>
      <c r="K25" s="128">
        <v>4</v>
      </c>
      <c r="M25" s="128">
        <v>0</v>
      </c>
      <c r="N25" s="128">
        <v>0</v>
      </c>
      <c r="O25" s="128">
        <v>0</v>
      </c>
      <c r="P25" s="128">
        <v>13</v>
      </c>
      <c r="S25" s="151" t="s">
        <v>83</v>
      </c>
      <c r="T25" s="151">
        <v>21</v>
      </c>
      <c r="U25" s="154">
        <f>U27-U26</f>
        <v>291.5</v>
      </c>
      <c r="V25" s="151"/>
      <c r="W25" s="154">
        <f>U25/T25</f>
        <v>13.880952380952381</v>
      </c>
      <c r="X25" s="152">
        <f>T25/T27</f>
        <v>0.80769230769230771</v>
      </c>
    </row>
    <row r="26" spans="1:24" x14ac:dyDescent="0.25">
      <c r="A26" s="128" t="s">
        <v>48</v>
      </c>
      <c r="B26" s="128" t="s">
        <v>49</v>
      </c>
      <c r="C26" s="129">
        <v>42370</v>
      </c>
      <c r="D26" s="128" t="s">
        <v>77</v>
      </c>
      <c r="E26" s="128" t="s">
        <v>51</v>
      </c>
      <c r="F26" s="128" t="s">
        <v>52</v>
      </c>
      <c r="G26" s="128">
        <v>10619</v>
      </c>
      <c r="H26" s="128" t="s">
        <v>53</v>
      </c>
      <c r="I26" s="128">
        <v>1</v>
      </c>
      <c r="J26" s="128">
        <v>10621.3</v>
      </c>
      <c r="K26" s="128">
        <v>11.5</v>
      </c>
      <c r="M26" s="128">
        <v>0</v>
      </c>
      <c r="N26" s="128">
        <v>0</v>
      </c>
      <c r="O26" s="128">
        <v>0</v>
      </c>
      <c r="P26" s="128">
        <v>9</v>
      </c>
      <c r="S26" s="151" t="s">
        <v>84</v>
      </c>
      <c r="T26" s="151">
        <f>SUM(M2:M27)</f>
        <v>5</v>
      </c>
      <c r="U26" s="154">
        <f>SUM(N2:N27)</f>
        <v>-142</v>
      </c>
      <c r="V26" s="151"/>
      <c r="W26" s="154">
        <f>U26/T26</f>
        <v>-28.4</v>
      </c>
      <c r="X26" s="151">
        <f>-(W26/W25)</f>
        <v>2.0459691252144081</v>
      </c>
    </row>
    <row r="27" spans="1:24" x14ac:dyDescent="0.25">
      <c r="A27" s="128" t="s">
        <v>48</v>
      </c>
      <c r="B27" s="128" t="s">
        <v>49</v>
      </c>
      <c r="C27" s="129">
        <v>42370</v>
      </c>
      <c r="D27" s="128" t="s">
        <v>78</v>
      </c>
      <c r="E27" s="128" t="s">
        <v>51</v>
      </c>
      <c r="F27" s="128" t="s">
        <v>52</v>
      </c>
      <c r="G27" s="128">
        <v>10617</v>
      </c>
      <c r="H27" s="128" t="s">
        <v>53</v>
      </c>
      <c r="I27" s="128">
        <v>1</v>
      </c>
      <c r="J27" s="128">
        <v>10616.5</v>
      </c>
      <c r="K27" s="128">
        <v>-2.5</v>
      </c>
      <c r="M27" s="128">
        <v>1</v>
      </c>
      <c r="N27" s="128">
        <v>-2.5</v>
      </c>
      <c r="O27" s="128">
        <v>0.5</v>
      </c>
      <c r="P27" s="128">
        <v>-2.5</v>
      </c>
      <c r="S27" s="153" t="s">
        <v>6</v>
      </c>
      <c r="T27" s="153">
        <v>26</v>
      </c>
      <c r="U27" s="155">
        <f>P2</f>
        <v>149.5</v>
      </c>
      <c r="V27" s="151"/>
      <c r="W27" s="151"/>
      <c r="X27" s="151"/>
    </row>
  </sheetData>
  <conditionalFormatting sqref="K1:K1048576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Dec</vt:lpstr>
      <vt:lpstr>Recap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Fanch</dc:creator>
  <cp:lastModifiedBy>Fanch</cp:lastModifiedBy>
  <dcterms:created xsi:type="dcterms:W3CDTF">2015-11-27T14:26:00Z</dcterms:created>
  <dcterms:modified xsi:type="dcterms:W3CDTF">2015-11-27T15:25:45Z</dcterms:modified>
</cp:coreProperties>
</file>