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99916e0ebc47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aramètres" sheetId="1" r:id="Rd404672b24d54004"/>
    <x:sheet xmlns:r="http://schemas.openxmlformats.org/officeDocument/2006/relationships" name="Trades" sheetId="2" r:id="Rdb9ee985ad7b458d"/>
    <x:sheet xmlns:r="http://schemas.openxmlformats.org/officeDocument/2006/relationships" name="Journal_Quotidien" sheetId="3" r:id="Rbca6fc22691341a0"/>
    <x:sheet xmlns:r="http://schemas.openxmlformats.org/officeDocument/2006/relationships" name="Dashboard" sheetId="4" r:id="R88743e67ebac4bf9"/>
    <x:sheet xmlns:r="http://schemas.openxmlformats.org/officeDocument/2006/relationships" name="Mode_d'emploi" sheetId="5" r:id="R426125db9fd34119"/>
    <x:sheet xmlns:r="http://schemas.openxmlformats.org/officeDocument/2006/relationships" name="Journal_Jour" sheetId="6" r:id="Rb40aac3acc3c4b79"/>
    <x:sheet xmlns:r="http://schemas.openxmlformats.org/officeDocument/2006/relationships" name="Listes" sheetId="7" r:id="R83ce27d165f04218"/>
  </x:sheets>
  <x:definedNames>
    <x:definedName name="_xlnm.Print_Area" localSheetId="5">'Journal_Jour'!$A$1:$L$38</x:definedName>
  </x:definedName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8">
    <x:numFmt numFmtId="164" formatCode="&quot;$&quot;#,##0.00"/>
    <x:numFmt numFmtId="165" formatCode="&quot;$&quot;#,##0"/>
    <x:numFmt numFmtId="166" formatCode="dd/mm/yyyy"/>
    <x:numFmt numFmtId="167" formatCode="hh:mm"/>
    <x:numFmt numFmtId="168" formatCode="0.0%"/>
    <x:numFmt numFmtId="169" formatCode="$#,##0.00"/>
    <x:numFmt numFmtId="170" formatCode="$#,##0.00_);[Red]($#,##0.00)"/>
    <x:numFmt numFmtId="171" formatCode="$#,##0"/>
  </x:numFmts>
  <x:fonts count="28">
    <x:font>
      <x:sz val="10"/>
      <x:name val="Arial"/>
      <x:family val="2"/>
    </x:font>
    <x:font>
      <x:sz val="10"/>
      <x:name val="Arial"/>
    </x:font>
    <x:font>
      <x:sz val="10"/>
      <x:name val="Arial"/>
    </x:font>
    <x:font>
      <x:sz val="10"/>
      <x:name val="Arial"/>
    </x:font>
    <x:font>
      <x:sz val="24"/>
      <x:name val="Arial"/>
      <x:family val="2"/>
    </x:font>
    <x:font>
      <x:sz val="18"/>
      <x:name val="Arial"/>
      <x:family val="2"/>
    </x:font>
    <x:font>
      <x:b/>
      <x:sz val="22"/>
      <x:name val="Arial"/>
      <x:family val="2"/>
    </x:font>
    <x:font>
      <x:b/>
      <x:sz val="24"/>
      <x:name val="Arial"/>
      <x:family val="2"/>
    </x:font>
    <x:font>
      <x:b/>
      <x:sz val="28"/>
      <x:name val="Arial"/>
      <x:family val="2"/>
    </x:font>
    <x:font>
      <x:b/>
      <x:sz val="13"/>
      <x:color rgb="FF006600"/>
      <x:name val="Arial"/>
      <x:family val="2"/>
    </x:font>
    <x:font>
      <x:b/>
      <x:sz val="10"/>
      <x:name val="Arial"/>
      <x:family val="2"/>
    </x:font>
    <x:font>
      <x:b/>
      <x:u val="single"/>
      <x:sz val="15"/>
      <x:name val="Arial"/>
      <x:family val="2"/>
    </x:font>
    <x:font>
      <x:sz val="22"/>
      <x:name val="Arial"/>
      <x:family val="2"/>
    </x:font>
    <x:font>
      <x:sz val="11"/>
      <x:name val="Arial"/>
      <x:family val="2"/>
    </x:font>
    <x:font>
      <x:b/>
      <x:sz val="14"/>
      <x:name val="Arial"/>
      <x:family val="2"/>
    </x:font>
    <x:font>
      <x:sz val="14"/>
      <x:name val="Arial"/>
      <x:family val="2"/>
    </x:font>
    <x:font>
      <x:b/>
    </x:font>
    <x:font>
      <x:b/>
      <x:sz val="14"/>
      <x:color rgb="00FFFFFF"/>
    </x:font>
    <x:font>
      <x:color rgb="000000FF"/>
    </x:font>
    <x:font>
      <x:color rgb="00000000"/>
    </x:font>
    <x:font>
      <x:b/>
      <x:color rgb="00FFFFFF"/>
    </x:font>
    <x:font>
      <x:b/>
      <x:sz val="14"/>
    </x:font>
    <x:font>
      <x:b/>
      <x:sz val="16"/>
      <x:color rgb="00FFFFFF"/>
    </x:font>
    <x:font>
      <x:b/>
      <x:sz val="10"/>
      <x:color rgb="001F2937"/>
    </x:font>
    <x:font>
      <x:sz val="10"/>
      <x:color rgb="00111827"/>
    </x:font>
    <x:font>
      <x:b/>
      <x:sz val="11"/>
      <x:color rgb="00111827"/>
    </x:font>
    <x:font>
      <x:b/>
      <x:sz val="11"/>
      <x:color rgb="00FFFFFF"/>
    </x:font>
    <x:font>
      <x:b/>
      <x:sz val="9"/>
      <x:color rgb="00FFFFFF"/>
    </x:font>
  </x:fonts>
  <x:fills count="10">
    <x:fill>
      <x:patternFill patternType="none"/>
    </x:fill>
    <x:fill>
      <x:patternFill patternType="gray125"/>
    </x:fill>
    <x:fill>
      <x:patternFill patternType="solid">
        <x:fgColor rgb="00D9E1F2"/>
      </x:patternFill>
    </x:fill>
    <x:fill>
      <x:patternFill patternType="solid">
        <x:fgColor rgb="001F4E79"/>
      </x:patternFill>
    </x:fill>
    <x:fill>
      <x:patternFill patternType="solid">
        <x:fgColor rgb="00FFF2CC"/>
      </x:patternFill>
    </x:fill>
    <x:fill>
      <x:patternFill patternType="solid">
        <x:fgColor rgb="00E7E6E6"/>
      </x:patternFill>
    </x:fill>
    <x:fill>
      <x:patternFill patternType="solid">
        <x:fgColor rgb="00E5E7EB"/>
      </x:patternFill>
    </x:fill>
    <x:fill>
      <x:patternFill patternType="solid">
        <x:fgColor rgb="00F3F4F6"/>
      </x:patternFill>
    </x:fill>
    <x:fill>
      <x:patternFill patternType="solid">
        <x:fgColor rgb="004B5563"/>
      </x:patternFill>
    </x:fill>
    <x:fill>
      <x:patternFill patternType="solid">
        <x:fgColor rgb="006B7280"/>
      </x:patternFill>
    </x:fill>
  </x:fills>
  <x:borders count="33">
    <x:border>
      <x:left/>
      <x:right/>
      <x:top/>
      <x:bottom/>
      <x:diagonal/>
    </x:border>
    <x:border>
      <x:left/>
      <x:right/>
      <x:top/>
      <x:bottom style="thin"/>
      <x:diagonal/>
    </x:border>
    <x:border>
      <x:left style="thin"/>
      <x:right style="thin"/>
      <x:top style="thin"/>
      <x:bottom style="thin"/>
      <x:diagonal/>
    </x:border>
    <x:border>
      <x:left style="thin"/>
      <x:right/>
      <x:top style="thin"/>
      <x:bottom style="thin"/>
      <x:diagonal/>
    </x:border>
    <x:border>
      <x:left/>
      <x:right/>
      <x:top style="thin"/>
      <x:bottom style="thin"/>
      <x:diagonal/>
    </x:border>
    <x:border>
      <x:left style="thin"/>
      <x:right/>
      <x:top style="thin"/>
      <x:bottom/>
      <x:diagonal/>
    </x:border>
    <x:border>
      <x:left/>
      <x:right/>
      <x:top style="thin"/>
      <x:bottom/>
      <x:diagonal/>
    </x:border>
    <x:border>
      <x:left style="thin"/>
      <x:right style="thin"/>
      <x:top style="thin"/>
      <x:bottom/>
      <x:diagonal/>
    </x:border>
    <x:border>
      <x:left style="thin"/>
      <x:right/>
      <x:top/>
      <x:bottom/>
      <x:diagonal/>
    </x:border>
    <x:border>
      <x:left style="thin"/>
      <x:right style="thin"/>
      <x:top/>
      <x:bottom/>
      <x:diagonal/>
    </x:border>
    <x:border>
      <x:left style="thin"/>
      <x:right/>
      <x:top/>
      <x:bottom style="thin"/>
      <x:diagonal/>
    </x:border>
    <x:border>
      <x:left/>
      <x:right style="thin"/>
      <x:top/>
      <x:bottom/>
      <x:diagonal/>
    </x:border>
    <x:border>
      <x:left/>
      <x:right style="thin"/>
      <x:top/>
      <x:bottom style="thin"/>
      <x:diagonal/>
    </x:border>
    <x:border>
      <x:left/>
      <x:right style="thin"/>
      <x:top style="thin"/>
      <x:bottom/>
      <x:diagonal/>
    </x:border>
    <x:border>
      <x:left style="thin"/>
      <x:right style="thin"/>
      <x:top/>
      <x:bottom style="thin"/>
      <x:diagonal/>
    </x:border>
    <x:border>
      <x:left style="thin">
        <x:color rgb="00A0A0A0"/>
      </x:left>
      <x:right style="thin">
        <x:color rgb="00A0A0A0"/>
      </x:right>
      <x:top style="thin">
        <x:color rgb="00A0A0A0"/>
      </x:top>
      <x:bottom style="thin">
        <x:color rgb="00A0A0A0"/>
      </x:bottom>
    </x:border>
    <x:border>
      <x:left/>
      <x:right/>
      <x:top style="thin">
        <x:color rgb="00A0A0A0"/>
      </x:top>
      <x:bottom/>
      <x:diagonal/>
    </x:border>
    <x:border>
      <x:left style="thin">
        <x:color rgb="00A0A0A0"/>
      </x:left>
      <x:right/>
      <x:top/>
      <x:bottom/>
      <x:diagonal/>
    </x:border>
    <x:border>
      <x:left/>
      <x:right style="thin">
        <x:color rgb="00A0A0A0"/>
      </x:right>
      <x:top style="thin">
        <x:color rgb="00A0A0A0"/>
      </x:top>
      <x:bottom/>
      <x:diagonal/>
    </x:border>
    <x:border>
      <x:left/>
      <x:right style="thin">
        <x:color rgb="00A0A0A0"/>
      </x:right>
      <x:top/>
      <x:bottom/>
      <x:diagonal/>
    </x:border>
    <x:border>
      <x:left style="thin">
        <x:color rgb="00A0A0A0"/>
      </x:left>
      <x:right/>
      <x:top/>
      <x:bottom style="thin">
        <x:color rgb="00A0A0A0"/>
      </x:bottom>
      <x:diagonal/>
    </x:border>
    <x:border>
      <x:left/>
      <x:right/>
      <x:top/>
      <x:bottom style="thin">
        <x:color rgb="00A0A0A0"/>
      </x:bottom>
      <x:diagonal/>
    </x:border>
    <x:border>
      <x:left/>
      <x:right style="thin">
        <x:color rgb="00A0A0A0"/>
      </x:right>
      <x:top/>
      <x:bottom style="thin">
        <x:color rgb="00A0A0A0"/>
      </x:bottom>
      <x:diagonal/>
    </x:border>
    <x:border>
      <x:left style="thin">
        <x:color rgb="009CA3AF"/>
      </x:left>
      <x:right style="thin">
        <x:color rgb="009CA3AF"/>
      </x:right>
      <x:top style="thin">
        <x:color rgb="009CA3AF"/>
      </x:top>
      <x:bottom style="thin">
        <x:color rgb="009CA3AF"/>
      </x:bottom>
    </x:border>
    <x:border>
      <x:left/>
      <x:right/>
      <x:top style="thin">
        <x:color rgb="009CA3AF"/>
      </x:top>
      <x:bottom/>
      <x:diagonal/>
    </x:border>
    <x:border>
      <x:left/>
      <x:right style="thin">
        <x:color rgb="009CA3AF"/>
      </x:right>
      <x:top style="thin">
        <x:color rgb="009CA3AF"/>
      </x:top>
      <x:bottom/>
      <x:diagonal/>
    </x:border>
    <x:border>
      <x:left/>
      <x:right/>
      <x:top style="thin">
        <x:color rgb="009CA3AF"/>
      </x:top>
      <x:bottom style="thin">
        <x:color rgb="009CA3AF"/>
      </x:bottom>
      <x:diagonal/>
    </x:border>
    <x:border>
      <x:left/>
      <x:right style="thin">
        <x:color rgb="009CA3AF"/>
      </x:right>
      <x:top style="thin">
        <x:color rgb="009CA3AF"/>
      </x:top>
      <x:bottom style="thin">
        <x:color rgb="009CA3AF"/>
      </x:bottom>
      <x:diagonal/>
    </x:border>
    <x:border>
      <x:left style="thin">
        <x:color rgb="009CA3AF"/>
      </x:left>
      <x:right/>
      <x:top/>
      <x:bottom/>
      <x:diagonal/>
    </x:border>
    <x:border>
      <x:left/>
      <x:right style="thin">
        <x:color rgb="009CA3AF"/>
      </x:right>
      <x:top/>
      <x:bottom/>
      <x:diagonal/>
    </x:border>
    <x:border>
      <x:left style="thin">
        <x:color rgb="009CA3AF"/>
      </x:left>
      <x:right/>
      <x:top/>
      <x:bottom style="thin">
        <x:color rgb="009CA3AF"/>
      </x:bottom>
      <x:diagonal/>
    </x:border>
    <x:border>
      <x:left/>
      <x:right/>
      <x:top/>
      <x:bottom style="thin">
        <x:color rgb="009CA3AF"/>
      </x:bottom>
      <x:diagonal/>
    </x:border>
    <x:border>
      <x:left/>
      <x:right style="thin">
        <x:color rgb="009CA3AF"/>
      </x:right>
      <x:top/>
      <x:bottom style="thin">
        <x:color rgb="009CA3AF"/>
      </x:bottom>
      <x:diagonal/>
    </x:border>
  </x:borders>
  <x:cellStyleXfs count="6">
    <x:xf numFmtId="0" fontId="0" fillId="0" borderId="0" applyAlignment="1">
      <x:alignment horizontal="general" vertical="bottom"/>
    </x:xf>
    <x:xf numFmtId="43" fontId="3" fillId="0" borderId="0"/>
    <x:xf numFmtId="41" fontId="3" fillId="0" borderId="0"/>
    <x:xf numFmtId="44" fontId="3" fillId="0" borderId="0"/>
    <x:xf numFmtId="42" fontId="3" fillId="0" borderId="0"/>
    <x:xf numFmtId="9" fontId="3" fillId="0" borderId="0"/>
  </x:cellStyleXfs>
  <x:cellXfs count="167">
    <x:xf numFmtId="0" fontId="0" fillId="0" borderId="0" xfId="0" applyAlignment="1">
      <x:alignment horizontal="general" vertical="bottom"/>
    </x:xf>
    <x:xf numFmtId="0" fontId="0" fillId="0" borderId="0" xfId="0" applyAlignment="1">
      <x:alignment horizontal="general" vertical="bottom"/>
    </x:xf>
    <x:xf numFmtId="0" fontId="4" fillId="0" borderId="1" xfId="0" applyAlignment="1">
      <x:alignment horizontal="center" vertical="center"/>
    </x:xf>
    <x:xf numFmtId="0" fontId="5" fillId="0" borderId="1" xfId="0" applyAlignment="1">
      <x:alignment horizontal="center" vertical="center"/>
    </x:xf>
    <x:xf numFmtId="0" fontId="6" fillId="0" borderId="1" xfId="0" applyAlignment="1">
      <x:alignment horizontal="center" vertical="center"/>
    </x:xf>
    <x:xf numFmtId="0" fontId="0" fillId="0" borderId="0" xfId="0" applyAlignment="1">
      <x:alignment horizontal="general" vertical="bottom"/>
    </x:xf>
    <x:xf numFmtId="0" fontId="4" fillId="0" borderId="2" xfId="0" applyAlignment="1">
      <x:alignment horizontal="center" vertical="center" wrapText="1"/>
    </x:xf>
    <x:xf numFmtId="0" fontId="5" fillId="0" borderId="3" xfId="0" applyAlignment="1">
      <x:alignment horizontal="center" vertical="center"/>
    </x:xf>
    <x:xf numFmtId="0" fontId="5" fillId="0" borderId="4" xfId="0" applyAlignment="1">
      <x:alignment horizontal="center" vertical="center"/>
    </x:xf>
    <x:xf numFmtId="0" fontId="6" fillId="0" borderId="4" xfId="0" applyAlignment="1">
      <x:alignment horizontal="center" vertical="center"/>
    </x:xf>
    <x:xf numFmtId="0" fontId="9" fillId="0" borderId="5" xfId="0" applyAlignment="1">
      <x:alignment horizontal="left" vertical="center"/>
    </x:xf>
    <x:xf numFmtId="0" fontId="0" fillId="0" borderId="6" xfId="0" applyAlignment="1">
      <x:alignment horizontal="general" vertical="bottom"/>
    </x:xf>
    <x:xf numFmtId="0" fontId="0" fillId="0" borderId="7" xfId="0" applyAlignment="1">
      <x:alignment horizontal="general" vertical="bottom"/>
    </x:xf>
    <x:xf numFmtId="0" fontId="10" fillId="0" borderId="8" xfId="0" applyAlignment="1">
      <x:alignment horizontal="left" vertical="center"/>
    </x:xf>
    <x:xf numFmtId="0" fontId="10" fillId="0" borderId="0" xfId="0" applyAlignment="1">
      <x:alignment horizontal="center" vertical="center"/>
    </x:xf>
    <x:xf numFmtId="0" fontId="9" fillId="0" borderId="8" xfId="0" applyAlignment="1">
      <x:alignment horizontal="left" vertical="top"/>
    </x:xf>
    <x:xf numFmtId="0" fontId="0" fillId="0" borderId="0" xfId="0" applyAlignment="1">
      <x:alignment horizontal="center" vertical="center"/>
    </x:xf>
    <x:xf numFmtId="0" fontId="11" fillId="0" borderId="9" xfId="0" applyAlignment="1">
      <x:alignment horizontal="center" vertical="center"/>
    </x:xf>
    <x:xf numFmtId="0" fontId="12" fillId="0" borderId="0" xfId="0" applyAlignment="1">
      <x:alignment horizontal="general" vertical="bottom"/>
    </x:xf>
    <x:xf numFmtId="0" fontId="0" fillId="0" borderId="8" xfId="0" applyAlignment="1">
      <x:alignment horizontal="center" vertical="center"/>
    </x:xf>
    <x:xf numFmtId="0" fontId="0" fillId="0" borderId="9" xfId="0" applyAlignment="1">
      <x:alignment horizontal="general" vertical="bottom"/>
    </x:xf>
    <x:xf numFmtId="0" fontId="0" fillId="0" borderId="0" xfId="0" applyAlignment="1">
      <x:alignment horizontal="left" vertical="center"/>
    </x:xf>
    <x:xf numFmtId="0" fontId="0" fillId="0" borderId="10" xfId="0" applyAlignment="1">
      <x:alignment horizontal="center" vertical="center"/>
    </x:xf>
    <x:xf numFmtId="0" fontId="0" fillId="0" borderId="1" xfId="0" applyAlignment="1">
      <x:alignment horizontal="general" vertical="bottom"/>
    </x:xf>
    <x:xf numFmtId="0" fontId="13" fillId="0" borderId="8" xfId="0" applyAlignment="1">
      <x:alignment horizontal="general" vertical="center"/>
    </x:xf>
    <x:xf numFmtId="0" fontId="0" fillId="0" borderId="8" xfId="0" applyAlignment="1">
      <x:alignment horizontal="general" vertical="bottom"/>
    </x:xf>
    <x:xf numFmtId="0" fontId="0" fillId="0" borderId="11" xfId="0" applyAlignment="1">
      <x:alignment horizontal="general" vertical="bottom"/>
    </x:xf>
    <x:xf numFmtId="0" fontId="14" fillId="0" borderId="0" xfId="0" applyAlignment="1">
      <x:alignment horizontal="left" vertical="center"/>
    </x:xf>
    <x:xf numFmtId="0" fontId="0" fillId="0" borderId="10" xfId="0" applyAlignment="1">
      <x:alignment horizontal="general" vertical="bottom"/>
    </x:xf>
    <x:xf numFmtId="0" fontId="0" fillId="0" borderId="10" xfId="0" applyAlignment="1">
      <x:alignment horizontal="general" vertical="center"/>
    </x:xf>
    <x:xf numFmtId="0" fontId="0" fillId="0" borderId="12" xfId="0" applyAlignment="1">
      <x:alignment horizontal="general" vertical="bottom"/>
    </x:xf>
    <x:xf numFmtId="0" fontId="14" fillId="0" borderId="1" xfId="0" applyAlignment="1">
      <x:alignment horizontal="left" vertical="center"/>
    </x:xf>
    <x:xf numFmtId="0" fontId="10" fillId="0" borderId="3" xfId="0" applyAlignment="1">
      <x:alignment horizontal="general" vertical="center"/>
    </x:xf>
    <x:xf numFmtId="0" fontId="0" fillId="0" borderId="4" xfId="0" applyAlignment="1">
      <x:alignment horizontal="general" vertical="bottom"/>
    </x:xf>
    <x:xf numFmtId="0" fontId="10" fillId="0" borderId="2" xfId="0" applyAlignment="1">
      <x:alignment horizontal="left" vertical="center" wrapText="1"/>
    </x:xf>
    <x:xf numFmtId="0" fontId="0" fillId="0" borderId="4" xfId="0" applyAlignment="1">
      <x:alignment horizontal="left" vertical="top" wrapText="1"/>
    </x:xf>
    <x:xf numFmtId="0" fontId="13" fillId="0" borderId="8" xfId="0" applyAlignment="1">
      <x:alignment horizontal="center" vertical="center"/>
    </x:xf>
    <x:xf numFmtId="0" fontId="15" fillId="0" borderId="4" xfId="0" applyAlignment="1">
      <x:alignment horizontal="left" vertical="bottom" wrapText="1"/>
    </x:xf>
    <x:xf numFmtId="0" fontId="0" fillId="0" borderId="4" xfId="0" applyAlignment="1">
      <x:alignment horizontal="left" vertical="bottom" wrapText="1"/>
    </x:xf>
    <x:xf numFmtId="0" fontId="13" fillId="0" borderId="5" xfId="0" applyAlignment="1">
      <x:alignment horizontal="general" vertical="center"/>
    </x:xf>
    <x:xf numFmtId="0" fontId="0" fillId="0" borderId="4" xfId="0" applyAlignment="1">
      <x:alignment horizontal="left" vertical="center"/>
    </x:xf>
    <x:xf numFmtId="0" fontId="13" fillId="0" borderId="10" xfId="0" applyAlignment="1">
      <x:alignment horizontal="general" vertical="center"/>
    </x:xf>
    <x:xf numFmtId="0" fontId="0" fillId="0" borderId="8" xfId="0" applyAlignment="1">
      <x:alignment horizontal="general" vertical="bottom"/>
    </x:xf>
    <x:xf numFmtId="0" fontId="14" fillId="0" borderId="5" xfId="0" applyAlignment="1">
      <x:alignment horizontal="general" vertical="center"/>
    </x:xf>
    <x:xf numFmtId="0" fontId="0" fillId="0" borderId="13" xfId="0" applyAlignment="1">
      <x:alignment horizontal="general" vertical="bottom"/>
    </x:xf>
    <x:xf numFmtId="0" fontId="10" fillId="0" borderId="5" xfId="0" applyAlignment="1">
      <x:alignment horizontal="general" vertical="center"/>
    </x:xf>
    <x:xf numFmtId="0" fontId="0" fillId="0" borderId="0" xfId="0"/>
    <x:xf numFmtId="0" fontId="17" fillId="3" borderId="0" xfId="0" applyAlignment="1">
      <x:alignment horizontal="center" vertical="center" wrapText="1"/>
    </x:xf>
    <x:xf numFmtId="0" fontId="16" fillId="0" borderId="15" xfId="0" applyAlignment="1">
      <x:alignment horizontal="left" vertical="center" wrapText="1"/>
    </x:xf>
    <x:xf numFmtId="0" fontId="18" fillId="4" borderId="15" xfId="0" applyAlignment="1">
      <x:alignment horizontal="right" vertical="center" wrapText="1"/>
    </x:xf>
    <x:xf numFmtId="0" fontId="20" fillId="3" borderId="0" xfId="0" applyAlignment="1">
      <x:alignment horizontal="center" vertical="center" wrapText="1"/>
    </x:xf>
    <x:xf numFmtId="2" fontId="18" fillId="4" borderId="15" xfId="0" applyAlignment="1">
      <x:alignment horizontal="right" vertical="center" wrapText="1"/>
    </x:xf>
    <x:xf numFmtId="0" fontId="0" fillId="0" borderId="15" xfId="0" applyAlignment="1">
      <x:alignment horizontal="left" vertical="top" wrapText="1"/>
    </x:xf>
    <x:xf numFmtId="0" fontId="0" fillId="0" borderId="15" xfId="0"/>
    <x:xf numFmtId="164" fontId="18" fillId="4" borderId="15" xfId="0" applyAlignment="1">
      <x:alignment horizontal="right" vertical="center" wrapText="1"/>
    </x:xf>
    <x:xf numFmtId="164" fontId="19" fillId="5" borderId="15" xfId="0" applyAlignment="1">
      <x:alignment horizontal="right" vertical="center" wrapText="1"/>
    </x:xf>
    <x:xf numFmtId="165" fontId="18" fillId="4" borderId="15" xfId="0" applyAlignment="1">
      <x:alignment horizontal="right" vertical="center" wrapText="1"/>
    </x:xf>
    <x:xf numFmtId="0" fontId="20" fillId="3" borderId="15" xfId="0" applyAlignment="1">
      <x:alignment horizontal="center" vertical="center" wrapText="1"/>
    </x:xf>
    <x:xf numFmtId="166" fontId="0" fillId="0" borderId="15" xfId="0" applyAlignment="1">
      <x:alignment horizontal="center" vertical="center" wrapText="1"/>
    </x:xf>
    <x:xf numFmtId="167" fontId="0" fillId="0" borderId="15" xfId="0" applyAlignment="1">
      <x:alignment horizontal="center" vertical="center" wrapText="1"/>
    </x:xf>
    <x:xf numFmtId="0" fontId="0" fillId="0" borderId="15" xfId="0" applyAlignment="1">
      <x:alignment horizontal="center" vertical="center" wrapText="1"/>
    </x:xf>
    <x:xf numFmtId="2" fontId="0" fillId="0" borderId="15" xfId="0" applyAlignment="1">
      <x:alignment horizontal="center" vertical="center" wrapText="1"/>
    </x:xf>
    <x:xf numFmtId="1" fontId="0" fillId="0" borderId="15" xfId="0" applyAlignment="1">
      <x:alignment horizontal="center" vertical="center" wrapText="1"/>
    </x:xf>
    <x:xf numFmtId="8" fontId="0" fillId="0" borderId="15" xfId="0" applyAlignment="1">
      <x:alignment horizontal="center" vertical="center" wrapText="1"/>
    </x:xf>
    <x:xf numFmtId="0" fontId="0" fillId="0" borderId="15" xfId="0" applyAlignment="1">
      <x:alignment horizontal="left" vertical="center" wrapText="1"/>
    </x:xf>
    <x:xf numFmtId="168" fontId="0" fillId="0" borderId="15" xfId="0" applyAlignment="1">
      <x:alignment horizontal="center" vertical="center" wrapText="1"/>
    </x:xf>
    <x:xf numFmtId="0" fontId="0" fillId="0" borderId="15" xfId="0" applyAlignment="1">
      <x:alignment horizontal="right" vertical="center" wrapText="1"/>
    </x:xf>
    <x:xf numFmtId="0" fontId="16" fillId="0" borderId="0" xfId="0" applyAlignment="1">
      <x:alignment horizontal="left" vertical="center" wrapText="1"/>
    </x:xf>
    <x:xf numFmtId="168" fontId="0" fillId="0" borderId="15" xfId="0" applyAlignment="1">
      <x:alignment horizontal="right" vertical="center" wrapText="1"/>
    </x:xf>
    <x:xf numFmtId="8" fontId="0" fillId="0" borderId="15" xfId="0" applyAlignment="1">
      <x:alignment horizontal="right" vertical="center" wrapText="1"/>
    </x:xf>
    <x:xf numFmtId="2" fontId="0" fillId="0" borderId="15" xfId="0" applyAlignment="1">
      <x:alignment horizontal="right" vertical="center" wrapText="1"/>
    </x:xf>
    <x:xf numFmtId="0" fontId="21" fillId="0" borderId="0" xfId="0"/>
    <x:xf numFmtId="0" fontId="0" fillId="0" borderId="0" xfId="0" applyAlignment="1">
      <x:alignment horizontal="left" vertical="top" wrapText="1"/>
    </x:xf>
    <x:xf numFmtId="0" fontId="0" fillId="0" borderId="0" xfId="0" applyAlignment="1">
      <x:alignment horizontal="general" vertical="bottom"/>
    </x:xf>
    <x:xf numFmtId="0" fontId="4" fillId="0" borderId="1" xfId="0" applyAlignment="1">
      <x:alignment horizontal="center" vertical="center"/>
    </x:xf>
    <x:xf numFmtId="0" fontId="5" fillId="0" borderId="1" xfId="0" applyAlignment="1">
      <x:alignment horizontal="center" vertical="center"/>
    </x:xf>
    <x:xf numFmtId="0" fontId="6" fillId="0" borderId="1" xfId="0" applyAlignment="1">
      <x:alignment horizontal="center" vertical="center"/>
    </x:xf>
    <x:xf numFmtId="0" fontId="4" fillId="0" borderId="2" xfId="0" applyAlignment="1">
      <x:alignment horizontal="center" vertical="center" wrapText="1"/>
    </x:xf>
    <x:xf numFmtId="0" fontId="0" fillId="0" borderId="13" xfId="0"/>
    <x:xf numFmtId="0" fontId="5" fillId="0" borderId="3" xfId="0" applyAlignment="1">
      <x:alignment horizontal="center" vertical="center"/>
    </x:xf>
    <x:xf numFmtId="0" fontId="5" fillId="0" borderId="4" xfId="0" applyAlignment="1">
      <x:alignment horizontal="center" vertical="center"/>
    </x:xf>
    <x:xf numFmtId="0" fontId="6" fillId="0" borderId="4" xfId="0" applyAlignment="1">
      <x:alignment horizontal="center" vertical="center"/>
    </x:xf>
    <x:xf numFmtId="0" fontId="9" fillId="0" borderId="5" xfId="0" applyAlignment="1">
      <x:alignment horizontal="left" vertical="center"/>
    </x:xf>
    <x:xf numFmtId="0" fontId="0" fillId="0" borderId="6" xfId="0"/>
    <x:xf numFmtId="0" fontId="0" fillId="0" borderId="6" xfId="0" applyAlignment="1">
      <x:alignment horizontal="general" vertical="bottom"/>
    </x:xf>
    <x:xf numFmtId="0" fontId="0" fillId="0" borderId="7" xfId="0" applyAlignment="1">
      <x:alignment horizontal="general" vertical="bottom"/>
    </x:xf>
    <x:xf numFmtId="0" fontId="0" fillId="0" borderId="8" xfId="0"/>
    <x:xf numFmtId="0" fontId="0" fillId="0" borderId="11" xfId="0"/>
    <x:xf numFmtId="0" fontId="10" fillId="0" borderId="8" xfId="0" applyAlignment="1">
      <x:alignment horizontal="left" vertical="center"/>
    </x:xf>
    <x:xf numFmtId="0" fontId="10" fillId="0" borderId="0" xfId="0" applyAlignment="1">
      <x:alignment horizontal="center" vertical="center"/>
    </x:xf>
    <x:xf numFmtId="0" fontId="9" fillId="0" borderId="8" xfId="0" applyAlignment="1">
      <x:alignment horizontal="left" vertical="top"/>
    </x:xf>
    <x:xf numFmtId="0" fontId="0" fillId="0" borderId="0" xfId="0" applyAlignment="1">
      <x:alignment horizontal="center" vertical="center"/>
    </x:xf>
    <x:xf numFmtId="0" fontId="11" fillId="0" borderId="9" xfId="0" applyAlignment="1">
      <x:alignment horizontal="center" vertical="center"/>
    </x:xf>
    <x:xf numFmtId="0" fontId="12" fillId="0" borderId="0" xfId="0" applyAlignment="1">
      <x:alignment horizontal="general" vertical="bottom"/>
    </x:xf>
    <x:xf numFmtId="0" fontId="0" fillId="0" borderId="8" xfId="0" applyAlignment="1">
      <x:alignment horizontal="center" vertical="center"/>
    </x:xf>
    <x:xf numFmtId="0" fontId="0" fillId="0" borderId="9" xfId="0" applyAlignment="1">
      <x:alignment horizontal="general" vertical="bottom"/>
    </x:xf>
    <x:xf numFmtId="0" fontId="0" fillId="0" borderId="0" xfId="0" applyAlignment="1">
      <x:alignment horizontal="left" vertical="center"/>
    </x:xf>
    <x:xf numFmtId="0" fontId="0" fillId="0" borderId="10" xfId="0" applyAlignment="1">
      <x:alignment horizontal="center" vertical="center"/>
    </x:xf>
    <x:xf numFmtId="0" fontId="0" fillId="0" borderId="1" xfId="0"/>
    <x:xf numFmtId="0" fontId="0" fillId="0" borderId="1" xfId="0" applyAlignment="1">
      <x:alignment horizontal="general" vertical="bottom"/>
    </x:xf>
    <x:xf numFmtId="0" fontId="0" fillId="0" borderId="10" xfId="0"/>
    <x:xf numFmtId="0" fontId="0" fillId="0" borderId="12" xfId="0"/>
    <x:xf numFmtId="0" fontId="13" fillId="0" borderId="8" xfId="0" applyAlignment="1">
      <x:alignment horizontal="general" vertical="center"/>
    </x:xf>
    <x:xf numFmtId="0" fontId="0" fillId="0" borderId="8" xfId="0" applyAlignment="1">
      <x:alignment horizontal="general" vertical="bottom"/>
    </x:xf>
    <x:xf numFmtId="0" fontId="0" fillId="0" borderId="11" xfId="0" applyAlignment="1">
      <x:alignment horizontal="general" vertical="bottom"/>
    </x:xf>
    <x:xf numFmtId="0" fontId="14" fillId="0" borderId="0" xfId="0" applyAlignment="1">
      <x:alignment horizontal="left" vertical="center"/>
    </x:xf>
    <x:xf numFmtId="0" fontId="0" fillId="0" borderId="10" xfId="0" applyAlignment="1">
      <x:alignment horizontal="general" vertical="bottom"/>
    </x:xf>
    <x:xf numFmtId="0" fontId="0" fillId="0" borderId="10" xfId="0" applyAlignment="1">
      <x:alignment horizontal="general" vertical="center"/>
    </x:xf>
    <x:xf numFmtId="0" fontId="0" fillId="0" borderId="12" xfId="0" applyAlignment="1">
      <x:alignment horizontal="general" vertical="bottom"/>
    </x:xf>
    <x:xf numFmtId="0" fontId="14" fillId="0" borderId="1" xfId="0" applyAlignment="1">
      <x:alignment horizontal="left" vertical="center"/>
    </x:xf>
    <x:xf numFmtId="0" fontId="10" fillId="0" borderId="3" xfId="0" applyAlignment="1">
      <x:alignment horizontal="general" vertical="center"/>
    </x:xf>
    <x:xf numFmtId="0" fontId="0" fillId="0" borderId="4" xfId="0" applyAlignment="1">
      <x:alignment horizontal="general" vertical="bottom"/>
    </x:xf>
    <x:xf numFmtId="0" fontId="10" fillId="0" borderId="2" xfId="0" applyAlignment="1">
      <x:alignment horizontal="left" vertical="center" wrapText="1"/>
    </x:xf>
    <x:xf numFmtId="0" fontId="0" fillId="0" borderId="4" xfId="0" applyAlignment="1">
      <x:alignment horizontal="left" vertical="top" wrapText="1"/>
    </x:xf>
    <x:xf numFmtId="0" fontId="13" fillId="0" borderId="8" xfId="0" applyAlignment="1">
      <x:alignment horizontal="center" vertical="center"/>
    </x:xf>
    <x:xf numFmtId="0" fontId="0" fillId="0" borderId="14" xfId="0"/>
    <x:xf numFmtId="0" fontId="15" fillId="0" borderId="4" xfId="0" applyAlignment="1">
      <x:alignment horizontal="left" vertical="bottom" wrapText="1"/>
    </x:xf>
    <x:xf numFmtId="0" fontId="0" fillId="0" borderId="4" xfId="0"/>
    <x:xf numFmtId="0" fontId="0" fillId="0" borderId="4" xfId="0" applyAlignment="1">
      <x:alignment horizontal="left" vertical="bottom" wrapText="1"/>
    </x:xf>
    <x:xf numFmtId="0" fontId="13" fillId="0" borderId="5" xfId="0" applyAlignment="1">
      <x:alignment horizontal="general" vertical="center"/>
    </x:xf>
    <x:xf numFmtId="0" fontId="0" fillId="0" borderId="4" xfId="0" applyAlignment="1">
      <x:alignment horizontal="left" vertical="center"/>
    </x:xf>
    <x:xf numFmtId="0" fontId="13" fillId="0" borderId="10" xfId="0" applyAlignment="1">
      <x:alignment horizontal="general" vertical="center"/>
    </x:xf>
    <x:xf numFmtId="0" fontId="14" fillId="0" borderId="5" xfId="0" applyAlignment="1">
      <x:alignment horizontal="general" vertical="center"/>
    </x:xf>
    <x:xf numFmtId="0" fontId="0" fillId="0" borderId="13" xfId="0" applyAlignment="1">
      <x:alignment horizontal="general" vertical="bottom"/>
    </x:xf>
    <x:xf numFmtId="0" fontId="10" fillId="0" borderId="5" xfId="0" applyAlignment="1">
      <x:alignment horizontal="general" vertical="center"/>
    </x:xf>
    <x:xf numFmtId="0" fontId="16" fillId="2" borderId="0" xfId="0" applyAlignment="1">
      <x:alignment horizontal="center" vertical="center" wrapText="1"/>
    </x:xf>
    <x:xf numFmtId="0" fontId="0" fillId="0" borderId="16" xfId="0"/>
    <x:xf numFmtId="0" fontId="0" fillId="0" borderId="18" xfId="0"/>
    <x:xf numFmtId="0" fontId="0" fillId="0" borderId="17" xfId="0"/>
    <x:xf numFmtId="0" fontId="0" fillId="0" borderId="19" xfId="0"/>
    <x:xf numFmtId="0" fontId="0" fillId="0" borderId="20" xfId="0"/>
    <x:xf numFmtId="0" fontId="0" fillId="0" borderId="21" xfId="0"/>
    <x:xf numFmtId="0" fontId="0" fillId="0" borderId="22" xfId="0"/>
    <x:xf numFmtId="1" fontId="0" fillId="0" borderId="15" xfId="0" applyAlignment="1">
      <x:alignment horizontal="right" vertical="center" wrapText="1"/>
    </x:xf>
    <x:xf numFmtId="1" fontId="18" fillId="4" borderId="15" xfId="0" applyAlignment="1">
      <x:alignment horizontal="right" vertical="center" wrapText="1"/>
    </x:xf>
    <x:xf numFmtId="0" fontId="0" fillId="0" borderId="0" xfId="0" applyAlignment="1">
      <x:alignment horizontal="general" vertical="top" wrapText="1"/>
    </x:xf>
    <x:xf numFmtId="0" fontId="22" fillId="3" borderId="0" xfId="0" applyAlignment="1">
      <x:alignment horizontal="center" vertical="center" wrapText="1"/>
    </x:xf>
    <x:xf numFmtId="0" fontId="23" fillId="6" borderId="23" xfId="0" applyAlignment="1">
      <x:alignment horizontal="left" vertical="center" wrapText="1"/>
    </x:xf>
    <x:xf numFmtId="166" fontId="0" fillId="4" borderId="23" xfId="0" applyAlignment="1">
      <x:alignment horizontal="center" vertical="center" wrapText="1"/>
    </x:xf>
    <x:xf numFmtId="0" fontId="0" fillId="0" borderId="23" xfId="0" applyAlignment="1">
      <x:alignment horizontal="left" vertical="center" wrapText="1"/>
    </x:xf>
    <x:xf numFmtId="0" fontId="0" fillId="7" borderId="23" xfId="0" applyAlignment="1">
      <x:alignment horizontal="center" vertical="center" wrapText="1"/>
    </x:xf>
    <x:xf numFmtId="169" fontId="0" fillId="7" borderId="23" xfId="0" applyAlignment="1">
      <x:alignment horizontal="center" vertical="center" wrapText="1"/>
    </x:xf>
    <x:xf numFmtId="0" fontId="27" fillId="9" borderId="23" xfId="0" applyAlignment="1">
      <x:alignment horizontal="center" vertical="center" wrapText="1"/>
    </x:xf>
    <x:xf numFmtId="0" fontId="24" fillId="4" borderId="23" xfId="0" applyAlignment="1">
      <x:alignment horizontal="center" vertical="center" wrapText="1"/>
    </x:xf>
    <x:xf numFmtId="0" fontId="0" fillId="0" borderId="23" xfId="0" applyAlignment="1">
      <x:alignment horizontal="center" vertical="center" wrapText="1"/>
    </x:xf>
    <x:xf numFmtId="170" fontId="0" fillId="0" borderId="23" xfId="0" applyAlignment="1">
      <x:alignment horizontal="center" vertical="center" wrapText="1"/>
    </x:xf>
    <x:xf numFmtId="170" fontId="25" fillId="7" borderId="23" xfId="0" applyAlignment="1">
      <x:alignment horizontal="center" vertical="center" wrapText="1"/>
    </x:xf>
    <x:xf numFmtId="0" fontId="25" fillId="7" borderId="23" xfId="0" applyAlignment="1">
      <x:alignment horizontal="center" vertical="center" wrapText="1"/>
    </x:xf>
    <x:xf numFmtId="168" fontId="25" fillId="7" borderId="23" xfId="0" applyAlignment="1">
      <x:alignment horizontal="center" vertical="center" wrapText="1"/>
    </x:xf>
    <x:xf numFmtId="2" fontId="25" fillId="7" borderId="23" xfId="0" applyAlignment="1">
      <x:alignment horizontal="center" vertical="center" wrapText="1"/>
    </x:xf>
    <x:xf numFmtId="0" fontId="24" fillId="4" borderId="23" xfId="0" applyAlignment="1">
      <x:alignment horizontal="left" vertical="center" wrapText="1"/>
    </x:xf>
    <x:xf numFmtId="0" fontId="26" fillId="8" borderId="23" xfId="0" applyAlignment="1">
      <x:alignment horizontal="left" vertical="center" wrapText="1"/>
    </x:xf>
    <x:xf numFmtId="0" fontId="0" fillId="0" borderId="23" xfId="0"/>
    <x:xf numFmtId="171" fontId="0" fillId="7" borderId="23" xfId="0" applyAlignment="1">
      <x:alignment horizontal="center" vertical="center" wrapText="1"/>
    </x:xf>
    <x:xf numFmtId="0" fontId="0" fillId="4" borderId="23" xfId="0" applyAlignment="1">
      <x:alignment horizontal="left" vertical="center" wrapText="1"/>
    </x:xf>
    <x:xf numFmtId="0" fontId="24" fillId="0" borderId="23" xfId="0" applyAlignment="1">
      <x:alignment horizontal="left" vertical="center" wrapText="1"/>
    </x:xf>
    <x:xf numFmtId="0" fontId="0" fillId="4" borderId="23" xfId="0" applyAlignment="1">
      <x:alignment horizontal="center" vertical="center" wrapText="1"/>
    </x:xf>
    <x:xf numFmtId="0" fontId="24" fillId="4" borderId="23" xfId="0" applyAlignment="1">
      <x:alignment horizontal="left" vertical="top" wrapText="1"/>
    </x:xf>
    <x:xf numFmtId="0" fontId="0" fillId="0" borderId="26" xfId="0"/>
    <x:xf numFmtId="0" fontId="0" fillId="0" borderId="27" xfId="0"/>
    <x:xf numFmtId="0" fontId="0" fillId="0" borderId="24" xfId="0"/>
    <x:xf numFmtId="0" fontId="0" fillId="0" borderId="25" xfId="0"/>
    <x:xf numFmtId="0" fontId="0" fillId="0" borderId="28" xfId="0"/>
    <x:xf numFmtId="0" fontId="0" fillId="0" borderId="29" xfId="0"/>
    <x:xf numFmtId="0" fontId="0" fillId="0" borderId="30" xfId="0"/>
    <x:xf numFmtId="0" fontId="0" fillId="0" borderId="31" xfId="0"/>
    <x:xf numFmtId="0" fontId="0" fillId="0" borderId="32" xfId="0"/>
  </x:cellXfs>
  <x:cellStyles count="6">
    <x:cellStyle name="Normal" xfId="0"/>
    <x:cellStyle name="Comma" xfId="1"/>
    <x:cellStyle name="Comma [0]" xfId="2"/>
    <x:cellStyle name="Currency" xfId="3"/>
    <x:cellStyle name="Currency [0]" xfId="4"/>
    <x:cellStyle name="Percent" xf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6600"/>
      <x:rgbColor rgb="FF000080"/>
      <x:rgbColor rgb="FF808000"/>
      <x:rgbColor rgb="FF800080"/>
      <x:rgbColor rgb="FF008080"/>
      <x:rgbColor rgb="FFC0C0C0"/>
      <x:rgbColor rgb="FF808080"/>
      <x:rgbColor rgb="FF9999FF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2e799994814465" /><Relationship Type="http://schemas.openxmlformats.org/officeDocument/2006/relationships/theme" Target="/xl/theme/theme1.xml" Id="Rc4a1f3dedaef49df" /><Relationship Type="http://schemas.openxmlformats.org/officeDocument/2006/relationships/sharedStrings" Target="/xl/sharedStrings.xml" Id="R0b8545fb6b054198" /><Relationship Type="http://schemas.openxmlformats.org/officeDocument/2006/relationships/worksheet" Target="/xl/worksheets/sheet1.xml" Id="Rd404672b24d54004" /><Relationship Type="http://schemas.openxmlformats.org/officeDocument/2006/relationships/worksheet" Target="/xl/worksheets/sheet2.xml" Id="Rdb9ee985ad7b458d" /><Relationship Type="http://schemas.openxmlformats.org/officeDocument/2006/relationships/worksheet" Target="/xl/worksheets/sheet3.xml" Id="Rbca6fc22691341a0" /><Relationship Type="http://schemas.openxmlformats.org/officeDocument/2006/relationships/worksheet" Target="/xl/worksheets/sheet4.xml" Id="R88743e67ebac4bf9" /><Relationship Type="http://schemas.openxmlformats.org/officeDocument/2006/relationships/worksheet" Target="/xl/worksheets/sheet5.xml" Id="R426125db9fd34119" /><Relationship Type="http://schemas.openxmlformats.org/officeDocument/2006/relationships/worksheet" Target="/xl/worksheets/sheet6.xml" Id="Rb40aac3acc3c4b79" /><Relationship Type="http://schemas.openxmlformats.org/officeDocument/2006/relationships/worksheet" Target="/xl/worksheets/sheet7.xml" Id="R83ce27d165f0421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f566e3212aa14fa7" /></Relationships>
</file>

<file path=xl/drawings/charts/chart1.xml><?xml version="1.0" encoding="utf-8"?>
<c:chartSpace xmlns:c="http://schemas.openxmlformats.org/drawingml/2006/chart">
  <c:lang val="en-US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Équity ($)None</a:t>
            </a:r>
          </a:p>
        </c:rich>
      </c:tx>
      <c:overlay val="0"/>
      <c:txPr>
        <a:bodyPr xmlns:a="http://schemas.openxmlformats.org/drawingml/2006/main" rot="0" vertOverflow="ellipsis" vert="horz" wrap="square" anchor="ctr" anchorCtr="1"/>
        <a:lstStyle xmlns:a="http://schemas.openxmlformats.org/drawingml/2006/main"/>
        <a:p xmlns:a="http://schemas.openxmlformats.org/drawingml/2006/main">
          <a:pPr>
            <a:defRPr/>
          </a:pPr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'Dashboard'!G4</c:f>
              <c:strCache>
                <c:ptCount val="1"/>
                <c:pt idx="0">
                  <c:v>None</c:v>
                </c:pt>
              </c:strCache>
            </c:strRef>
          </c:tx>
          <c:spPr>
            <a:ln xmlns:a="http://schemas.openxmlformats.org/drawingml/2006/main"/>
          </c:spPr>
          <c:marker>
            <c:symbol val="none"/>
          </c:marker>
          <c:cat>
            <c:strRef>
              <c:f>'Dashboard'!$D$5:$D$204</c:f>
              <c:strCache>
                <c:ptCount val="0"/>
              </c:strCache>
            </c:strRef>
          </c:cat>
          <c:val>
            <c:numRef>
              <c:f>'Dashboard'!$G$5:$G$204</c:f>
              <c:numCache>
                <c:formatCode/>
                <c:ptCount val="0"/>
              </c:numCache>
            </c:numRef>
          </c:val>
          <c:smooth val="0"/>
        </c:ser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numFmt formatCode="" sourceLinked="0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numFmt formatCode="" sourceLinked="0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r"/>
    </c:legend>
    <c:plotVisOnly val="1"/>
  </c:chart>
</c:chartSpace>
</file>

<file path=xl/drawings/drawing1.xml><?xml version="1.0" encoding="utf-8"?>
<xdr:wsDr xmlns:xdr="http://schemas.openxmlformats.org/drawingml/2006/spreadsheetDrawing">
  <xdr:twoCellAnchor>
    <xdr:from>
      <xdr:col>3</xdr:col>
      <xdr:colOff>0</xdr:colOff>
      <xdr:row>14</xdr:row>
      <xdr:rowOff>0</xdr:rowOff>
    </xdr:from>
    <xdr:to>
      <xdr:col>2</xdr:col>
      <xdr:colOff>0</xdr:colOff>
      <xdr:row>10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f566e3212aa14fa7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TableTrades" displayName="TableTrades" ref="A1:X501" headerRowCount="1">
  <x:autoFilter ref="A1:X501"/>
  <x:tableColumns count="24">
    <x:tableColumn id="1" name="Date"/>
    <x:tableColumn id="2" name="Heure entrée"/>
    <x:tableColumn id="3" name="Heure sortie"/>
    <x:tableColumn id="4" name="Direction"/>
    <x:tableColumn id="5" name="Session"/>
    <x:tableColumn id="6" name="Setup"/>
    <x:tableColumn id="7" name="Timeframe"/>
    <x:tableColumn id="8" name="Prix entrée"/>
    <x:tableColumn id="9" name="Stop initial"/>
    <x:tableColumn id="10" name="TP initial"/>
    <x:tableColumn id="11" name="Prix sortie"/>
    <x:tableColumn id="12" name="Contrats"/>
    <x:tableColumn id="13" name="Risque (pts)"/>
    <x:tableColumn id="14" name="Risque ($)"/>
    <x:tableColumn id="15" name="PnL (pts)"/>
    <x:tableColumn id="16" name="PnL ($)"/>
    <x:tableColumn id="17" name="R"/>
    <x:tableColumn id="18" name="MAE (pts)"/>
    <x:tableColumn id="19" name="MFE (pts)"/>
    <x:tableColumn id="20" name="Frais ($)"/>
    <x:tableColumn id="21" name="PnL net ($)"/>
    <x:tableColumn id="22" name="Plan respecté"/>
    <x:tableColumn id="23" name="Notes"/>
    <x:tableColumn id="24" name="Lien screenshot"/>
  </x:tableColumns>
  <x:tableStyleInfo name="TableStyleMedium9" showRowStripes="1"/>
</x:table>
</file>

<file path=xl/theme/theme1.xml><?xml version="1.0" encoding="utf-8"?>
<a:theme xmlns:a="http://schemas.openxmlformats.org/drawingml/2006/main" name="Libre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Libre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prstDash val="solid"/>
        </a:ln>
        <a:ln w="6350">
          <a:prstDash val="solid"/>
        </a:ln>
        <a:ln w="63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dad4841394354b7e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1.xml" Id="R099e6b688b674c07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4" style="46" customWidth="1"/>
    <x:col min="2" max="2" width="18" style="46" customWidth="1"/>
    <x:col min="3" max="3" width="18" style="46" customWidth="1"/>
    <x:col min="4" max="4" width="18" style="46" customWidth="1"/>
    <x:col min="5" max="5" width="18" style="46" customWidth="1"/>
    <x:col min="6" max="6" width="18" style="46" customWidth="1"/>
  </x:cols>
  <x:sheetData>
    <x:row r="1">
      <x:c r="A1" s="47" t="inlineStr">
        <x:is>
          <x:t xml:space="preserve">Paramètres - Journal NQ (E-mini Nasdaq-100)</x:t>
        </x:is>
      </x:c>
    </x:row>
    <x:row r="3">
      <x:c r="A3" s="48" t="inlineStr">
        <x:is>
          <x:t xml:space="preserve">Instrument</x:t>
        </x:is>
      </x:c>
      <x:c r="B3" s="49" t="inlineStr">
        <x:is>
          <x:t xml:space="preserve">NQ</x:t>
        </x:is>
      </x:c>
      <x:c r="D3" s="50" t="inlineStr">
        <x:is>
          <x:t xml:space="preserve">Aide</x:t>
        </x:is>
      </x:c>
    </x:row>
    <x:row r="4">
      <x:c r="A4" s="48" t="inlineStr">
        <x:is>
          <x:t xml:space="preserve">Taille du tick (points)</x:t>
        </x:is>
      </x:c>
      <x:c r="B4" s="51" t="n">
        <x:v>0.25</x:v>
      </x:c>
      <x:c r="D4" s="52" t="inlineStr">
        <x:is>
          <x:t xml:space="preserve">• Modifie les cellules jaunes si besoin.
• La Valeur du point est calculée automatiquement.
• Garde la feuille Trades triée par Date/Heure pour un calcul correct du drawdown.</x:t>
        </x:is>
      </x:c>
      <x:c r="E4" s="126" t="n"/>
      <x:c r="F4" s="127" t="n"/>
    </x:row>
    <x:row r="5">
      <x:c r="A5" s="48" t="inlineStr">
        <x:is>
          <x:t xml:space="preserve">Valeur du tick ($)</x:t>
        </x:is>
      </x:c>
      <x:c r="B5" s="54" t="n">
        <x:v>5</x:v>
      </x:c>
      <x:c r="D5" s="128" t="n"/>
      <x:c r="F5" s="129" t="n"/>
    </x:row>
    <x:row r="6">
      <x:c r="A6" s="48" t="inlineStr">
        <x:is>
          <x:t xml:space="preserve">Valeur du point ($)</x:t>
        </x:is>
      </x:c>
      <x:c r="B6" s="55">
        <x:f>IFERROR(B5/B4,"")</x:f>
        <x:v>20</x:v>
      </x:c>
      <x:c r="D6" s="128" t="n"/>
      <x:c r="F6" s="129" t="n"/>
    </x:row>
    <x:row r="7">
      <x:c r="A7" s="48" t="inlineStr">
        <x:is>
          <x:t xml:space="preserve">Frais par contrat (aller-retour) $</x:t>
        </x:is>
      </x:c>
      <x:c r="B7" s="54" t="n">
        <x:v>4.5</x:v>
      </x:c>
      <x:c r="D7" s="128" t="n"/>
      <x:c r="F7" s="129" t="n"/>
    </x:row>
    <x:row r="8">
      <x:c r="A8" s="48" t="inlineStr">
        <x:is>
          <x:t xml:space="preserve">Capital initial ($)</x:t>
        </x:is>
      </x:c>
      <x:c r="B8" s="56" t="n">
        <x:v>50000</x:v>
      </x:c>
      <x:c r="D8" s="128" t="n"/>
      <x:c r="F8" s="129" t="n"/>
    </x:row>
    <x:row r="9">
      <x:c r="A9" s="48" t="inlineStr">
        <x:is>
          <x:t xml:space="preserve">Risque max / jour ($)</x:t>
        </x:is>
      </x:c>
      <x:c r="B9" s="56" t="n">
        <x:v>500</x:v>
      </x:c>
      <x:c r="D9" s="130" t="n"/>
      <x:c r="E9" s="131" t="n"/>
      <x:c r="F9" s="132" t="n"/>
    </x:row>
    <x:row r="10">
      <x:c r="A10" s="48" t="inlineStr">
        <x:is>
          <x:t xml:space="preserve">Objectif / jour ($)</x:t>
        </x:is>
      </x:c>
      <x:c r="B10" s="56" t="n">
        <x:v>750</x:v>
      </x:c>
    </x:row>
    <x:row r="11">
      <x:c r="A11" s="48" t="inlineStr">
        <x:is>
          <x:t xml:space="preserve">Spread (ticks / trade)</x:t>
        </x:is>
      </x:c>
      <x:c r="B11" s="134" t="n">
        <x:v>1</x:v>
      </x:c>
      <x:c r="D11" s="128" t="n"/>
      <x:c r="F11" s="129" t="n"/>
    </x:row>
    <x:row r="12">
      <x:c r="A12" s="48" t="inlineStr">
        <x:is>
          <x:t xml:space="preserve">Coût spread / contrat ($)</x:t>
        </x:is>
      </x:c>
      <x:c r="B12" s="55">
        <x:f>IFERROR(B11*$B$5,"")</x:f>
        <x:v>5</x:v>
      </x:c>
      <x:c r="D12" s="128" t="n"/>
      <x:c r="F12" s="129" t="n"/>
    </x:row>
  </x:sheetData>
  <x:mergeCells>
    <x:mergeCell ref="D4:F9"/>
    <x:mergeCell ref="A1:F1"/>
    <x:mergeCell ref="D3:F3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style="46" customWidth="1"/>
    <x:col min="2" max="2" width="12" style="46" customWidth="1"/>
    <x:col min="3" max="3" width="12" style="46" customWidth="1"/>
    <x:col min="4" max="4" width="10" style="46" customWidth="1"/>
    <x:col min="5" max="5" width="12" style="46" customWidth="1"/>
    <x:col min="6" max="6" width="20" style="46" customWidth="1"/>
    <x:col min="7" max="7" width="10" style="46" customWidth="1"/>
    <x:col min="8" max="8" width="12" style="46" customWidth="1"/>
    <x:col min="9" max="9" width="12" style="46" customWidth="1"/>
    <x:col min="10" max="10" width="12" style="46" customWidth="1"/>
    <x:col min="11" max="11" width="12" style="46" customWidth="1"/>
    <x:col min="12" max="12" width="9" style="46" customWidth="1"/>
    <x:col min="13" max="13" width="12" style="46" customWidth="1"/>
    <x:col min="14" max="14" width="12" style="46" customWidth="1"/>
    <x:col min="15" max="15" width="10" style="46" customWidth="1"/>
    <x:col min="16" max="16" width="10" style="46" customWidth="1"/>
    <x:col min="17" max="17" width="8" style="46" customWidth="1"/>
    <x:col min="18" max="18" width="10" style="46" customWidth="1"/>
    <x:col min="19" max="19" width="10" style="46" customWidth="1"/>
    <x:col min="20" max="20" width="10" style="46" customWidth="1"/>
    <x:col min="21" max="21" width="12" style="46" customWidth="1"/>
    <x:col min="22" max="22" width="12" style="46" customWidth="1"/>
    <x:col min="23" max="23" width="28" style="46" customWidth="1"/>
    <x:col min="24" max="24" width="22" style="46" customWidth="1"/>
  </x:cols>
  <x:sheetData>
    <x:row r="1">
      <x:c r="A1" s="57" t="inlineStr">
        <x:is>
          <x:t xml:space="preserve">Date</x:t>
        </x:is>
      </x:c>
      <x:c r="B1" s="57" t="inlineStr">
        <x:is>
          <x:t xml:space="preserve">Heure entrée</x:t>
        </x:is>
      </x:c>
      <x:c r="C1" s="57" t="inlineStr">
        <x:is>
          <x:t xml:space="preserve">Heure sortie</x:t>
        </x:is>
      </x:c>
      <x:c r="D1" s="57" t="inlineStr">
        <x:is>
          <x:t xml:space="preserve">Direction</x:t>
        </x:is>
      </x:c>
      <x:c r="E1" s="57" t="inlineStr">
        <x:is>
          <x:t xml:space="preserve">Session</x:t>
        </x:is>
      </x:c>
      <x:c r="F1" s="57" t="inlineStr">
        <x:is>
          <x:t xml:space="preserve">Setup</x:t>
        </x:is>
      </x:c>
      <x:c r="G1" s="57" t="inlineStr">
        <x:is>
          <x:t xml:space="preserve">Timeframe</x:t>
        </x:is>
      </x:c>
      <x:c r="H1" s="57" t="inlineStr">
        <x:is>
          <x:t xml:space="preserve">Prix entrée</x:t>
        </x:is>
      </x:c>
      <x:c r="I1" s="57" t="inlineStr">
        <x:is>
          <x:t xml:space="preserve">Stop initial</x:t>
        </x:is>
      </x:c>
      <x:c r="J1" s="57" t="inlineStr">
        <x:is>
          <x:t xml:space="preserve">TP initial</x:t>
        </x:is>
      </x:c>
      <x:c r="K1" s="57" t="inlineStr">
        <x:is>
          <x:t xml:space="preserve">Prix sortie</x:t>
        </x:is>
      </x:c>
      <x:c r="L1" s="57" t="inlineStr">
        <x:is>
          <x:t xml:space="preserve">Contrats</x:t>
        </x:is>
      </x:c>
      <x:c r="M1" s="57" t="inlineStr">
        <x:is>
          <x:t xml:space="preserve">Risque (pts)</x:t>
        </x:is>
      </x:c>
      <x:c r="N1" s="57" t="inlineStr">
        <x:is>
          <x:t xml:space="preserve">Risque ($)</x:t>
        </x:is>
      </x:c>
      <x:c r="O1" s="57" t="inlineStr">
        <x:is>
          <x:t xml:space="preserve">PnL (pts)</x:t>
        </x:is>
      </x:c>
      <x:c r="P1" s="57" t="inlineStr">
        <x:is>
          <x:t xml:space="preserve">PnL ($)</x:t>
        </x:is>
      </x:c>
      <x:c r="Q1" s="57" t="inlineStr">
        <x:is>
          <x:t xml:space="preserve">R</x:t>
        </x:is>
      </x:c>
      <x:c r="R1" s="57" t="inlineStr">
        <x:is>
          <x:t xml:space="preserve">MAE (pts)</x:t>
        </x:is>
      </x:c>
      <x:c r="S1" s="57" t="inlineStr">
        <x:is>
          <x:t xml:space="preserve">MFE (pts)</x:t>
        </x:is>
      </x:c>
      <x:c r="T1" s="57" t="inlineStr">
        <x:is>
          <x:t xml:space="preserve">Frais (comm+spread) ($)</x:t>
        </x:is>
      </x:c>
      <x:c r="U1" s="57" t="inlineStr">
        <x:is>
          <x:t xml:space="preserve">PnL net ($)</x:t>
        </x:is>
      </x:c>
      <x:c r="V1" s="57" t="inlineStr">
        <x:is>
          <x:t xml:space="preserve">Plan respecté</x:t>
        </x:is>
      </x:c>
      <x:c r="W1" s="57" t="inlineStr">
        <x:is>
          <x:t xml:space="preserve">Notes</x:t>
        </x:is>
      </x:c>
      <x:c r="X1" s="57" t="inlineStr">
        <x:is>
          <x:t xml:space="preserve">Lien screenshot</x:t>
        </x:is>
      </x:c>
    </x:row>
    <x:row r="2">
      <x:c r="A2" s="58" t="n"/>
      <x:c r="B2" s="59" t="n"/>
      <x:c r="C2" s="59" t="n"/>
      <x:c r="D2" s="60" t="n"/>
      <x:c r="E2" s="60" t="n"/>
      <x:c r="F2" s="60" t="n"/>
      <x:c r="G2" s="60" t="n"/>
      <x:c r="H2" s="61" t="n"/>
      <x:c r="I2" s="61" t="n"/>
      <x:c r="J2" s="61" t="n"/>
      <x:c r="K2" s="61" t="n"/>
      <x:c r="L2" s="62" t="n"/>
      <x:c r="M2" s="61">
        <x:f>IF(OR(H2="",I2=""),"",ABS(H2-I2))</x:f>
      </x:c>
      <x:c r="N2" s="63">
        <x:f>IF(M2="","",M2*Paramètres!$B$6*L2)</x:f>
      </x:c>
      <x:c r="O2" s="61">
        <x:f>IF(OR(H2="",K2="",D2=""),"",IF(D2="Long",K2-H2,H2-K2))</x:f>
      </x:c>
      <x:c r="P2" s="63">
        <x:f>IF(O2="","",O2*Paramètres!$B$6*L2)</x:f>
      </x:c>
      <x:c r="Q2" s="61">
        <x:f>IF(OR(M2="",M2=0,O2=""),"",O2/M2)</x:f>
      </x:c>
      <x:c r="R2" s="61" t="n"/>
      <x:c r="S2" s="61" t="n"/>
      <x:c r="T2" s="63">
        <x:f>IF(L2="","",L2*(Paramètres!$B$7+Paramètres!$B$11*Paramètres!$B$5))</x:f>
      </x:c>
      <x:c r="U2" s="63">
        <x:f>IF(P2="","",P2-T2)</x:f>
      </x:c>
      <x:c r="V2" s="60" t="n"/>
      <x:c r="W2" s="64" t="n"/>
      <x:c r="X2" s="64" t="n"/>
    </x:row>
    <x:row r="3">
      <x:c r="A3" s="58" t="n"/>
      <x:c r="B3" s="59" t="n"/>
      <x:c r="C3" s="59" t="n"/>
      <x:c r="D3" s="60" t="n"/>
      <x:c r="E3" s="60" t="n"/>
      <x:c r="F3" s="60" t="n"/>
      <x:c r="G3" s="60" t="n"/>
      <x:c r="H3" s="61" t="n"/>
      <x:c r="I3" s="61" t="n"/>
      <x:c r="J3" s="61" t="n"/>
      <x:c r="K3" s="61" t="n"/>
      <x:c r="L3" s="62" t="n"/>
      <x:c r="M3" s="61">
        <x:f>IF(OR(H3="",I3=""),"",ABS(H3-I3))</x:f>
      </x:c>
      <x:c r="N3" s="63">
        <x:f>IF(M3="","",M3*Paramètres!$B$6*L3)</x:f>
      </x:c>
      <x:c r="O3" s="61">
        <x:f>IF(OR(H3="",K3="",D3=""),"",IF(D3="Long",K3-H3,H3-K3))</x:f>
      </x:c>
      <x:c r="P3" s="63">
        <x:f>IF(O3="","",O3*Paramètres!$B$6*L3)</x:f>
      </x:c>
      <x:c r="Q3" s="61">
        <x:f>IF(OR(M3="",M3=0,O3=""),"",O3/M3)</x:f>
      </x:c>
      <x:c r="R3" s="61" t="n"/>
      <x:c r="S3" s="61" t="n"/>
      <x:c r="T3" s="63">
        <x:f>IF(L3="","",L3*(Paramètres!$B$7+Paramètres!$B$11*Paramètres!$B$5))</x:f>
      </x:c>
      <x:c r="U3" s="63">
        <x:f>IF(P3="","",P3-T3)</x:f>
      </x:c>
      <x:c r="V3" s="60" t="n"/>
      <x:c r="W3" s="64" t="n"/>
      <x:c r="X3" s="64" t="n"/>
    </x:row>
    <x:row r="4">
      <x:c r="A4" s="58" t="n"/>
      <x:c r="B4" s="59" t="n"/>
      <x:c r="C4" s="59" t="n"/>
      <x:c r="D4" s="60" t="n"/>
      <x:c r="E4" s="60" t="n"/>
      <x:c r="F4" s="60" t="n"/>
      <x:c r="G4" s="60" t="n"/>
      <x:c r="H4" s="61" t="n"/>
      <x:c r="I4" s="61" t="n"/>
      <x:c r="J4" s="61" t="n"/>
      <x:c r="K4" s="61" t="n"/>
      <x:c r="L4" s="62" t="n"/>
      <x:c r="M4" s="61">
        <x:f>IF(OR(H4="",I4=""),"",ABS(H4-I4))</x:f>
      </x:c>
      <x:c r="N4" s="63">
        <x:f>IF(M4="","",M4*Paramètres!$B$6*L4)</x:f>
      </x:c>
      <x:c r="O4" s="61">
        <x:f>IF(OR(H4="",K4="",D4=""),"",IF(D4="Long",K4-H4,H4-K4))</x:f>
      </x:c>
      <x:c r="P4" s="63">
        <x:f>IF(O4="","",O4*Paramètres!$B$6*L4)</x:f>
      </x:c>
      <x:c r="Q4" s="61">
        <x:f>IF(OR(M4="",M4=0,O4=""),"",O4/M4)</x:f>
      </x:c>
      <x:c r="R4" s="61" t="n"/>
      <x:c r="S4" s="61" t="n"/>
      <x:c r="T4" s="63">
        <x:f>IF(L4="","",L4*(Paramètres!$B$7+Paramètres!$B$11*Paramètres!$B$5))</x:f>
      </x:c>
      <x:c r="U4" s="63">
        <x:f>IF(P4="","",P4-T4)</x:f>
      </x:c>
      <x:c r="V4" s="60" t="n"/>
      <x:c r="W4" s="64" t="n"/>
      <x:c r="X4" s="64" t="n"/>
    </x:row>
    <x:row r="5">
      <x:c r="A5" s="58" t="n"/>
      <x:c r="B5" s="59" t="n"/>
      <x:c r="C5" s="59" t="n"/>
      <x:c r="D5" s="60" t="n"/>
      <x:c r="E5" s="60" t="n"/>
      <x:c r="F5" s="60" t="n"/>
      <x:c r="G5" s="60" t="n"/>
      <x:c r="H5" s="61" t="n"/>
      <x:c r="I5" s="61" t="n"/>
      <x:c r="J5" s="61" t="n"/>
      <x:c r="K5" s="61" t="n"/>
      <x:c r="L5" s="62" t="n"/>
      <x:c r="M5" s="61">
        <x:f>IF(OR(H5="",I5=""),"",ABS(H5-I5))</x:f>
      </x:c>
      <x:c r="N5" s="63">
        <x:f>IF(M5="","",M5*Paramètres!$B$6*L5)</x:f>
      </x:c>
      <x:c r="O5" s="61">
        <x:f>IF(OR(H5="",K5="",D5=""),"",IF(D5="Long",K5-H5,H5-K5))</x:f>
      </x:c>
      <x:c r="P5" s="63">
        <x:f>IF(O5="","",O5*Paramètres!$B$6*L5)</x:f>
      </x:c>
      <x:c r="Q5" s="61">
        <x:f>IF(OR(M5="",M5=0,O5=""),"",O5/M5)</x:f>
      </x:c>
      <x:c r="R5" s="61" t="n"/>
      <x:c r="S5" s="61" t="n"/>
      <x:c r="T5" s="63">
        <x:f>IF(L5="","",L5*(Paramètres!$B$7+Paramètres!$B$11*Paramètres!$B$5))</x:f>
      </x:c>
      <x:c r="U5" s="63">
        <x:f>IF(P5="","",P5-T5)</x:f>
      </x:c>
      <x:c r="V5" s="60" t="n"/>
      <x:c r="W5" s="64" t="n"/>
      <x:c r="X5" s="64" t="n"/>
    </x:row>
    <x:row r="6">
      <x:c r="A6" s="58" t="n"/>
      <x:c r="B6" s="59" t="n"/>
      <x:c r="C6" s="59" t="n"/>
      <x:c r="D6" s="60" t="n"/>
      <x:c r="E6" s="60" t="n"/>
      <x:c r="F6" s="60" t="n"/>
      <x:c r="G6" s="60" t="n"/>
      <x:c r="H6" s="61" t="n"/>
      <x:c r="I6" s="61" t="n"/>
      <x:c r="J6" s="61" t="n"/>
      <x:c r="K6" s="61" t="n"/>
      <x:c r="L6" s="62" t="n"/>
      <x:c r="M6" s="61">
        <x:f>IF(OR(H6="",I6=""),"",ABS(H6-I6))</x:f>
      </x:c>
      <x:c r="N6" s="63">
        <x:f>IF(M6="","",M6*Paramètres!$B$6*L6)</x:f>
      </x:c>
      <x:c r="O6" s="61">
        <x:f>IF(OR(H6="",K6="",D6=""),"",IF(D6="Long",K6-H6,H6-K6))</x:f>
      </x:c>
      <x:c r="P6" s="63">
        <x:f>IF(O6="","",O6*Paramètres!$B$6*L6)</x:f>
      </x:c>
      <x:c r="Q6" s="61">
        <x:f>IF(OR(M6="",M6=0,O6=""),"",O6/M6)</x:f>
      </x:c>
      <x:c r="R6" s="61" t="n"/>
      <x:c r="S6" s="61" t="n"/>
      <x:c r="T6" s="63">
        <x:f>IF(L6="","",L6*(Paramètres!$B$7+Paramètres!$B$11*Paramètres!$B$5))</x:f>
      </x:c>
      <x:c r="U6" s="63">
        <x:f>IF(P6="","",P6-T6)</x:f>
      </x:c>
      <x:c r="V6" s="60" t="n"/>
      <x:c r="W6" s="64" t="n"/>
      <x:c r="X6" s="64" t="n"/>
    </x:row>
    <x:row r="7">
      <x:c r="A7" s="58" t="n"/>
      <x:c r="B7" s="59" t="n"/>
      <x:c r="C7" s="59" t="n"/>
      <x:c r="D7" s="60" t="n"/>
      <x:c r="E7" s="60" t="n"/>
      <x:c r="F7" s="60" t="n"/>
      <x:c r="G7" s="60" t="n"/>
      <x:c r="H7" s="61" t="n"/>
      <x:c r="I7" s="61" t="n"/>
      <x:c r="J7" s="61" t="n"/>
      <x:c r="K7" s="61" t="n"/>
      <x:c r="L7" s="62" t="n"/>
      <x:c r="M7" s="61">
        <x:f>IF(OR(H7="",I7=""),"",ABS(H7-I7))</x:f>
      </x:c>
      <x:c r="N7" s="63">
        <x:f>IF(M7="","",M7*Paramètres!$B$6*L7)</x:f>
      </x:c>
      <x:c r="O7" s="61">
        <x:f>IF(OR(H7="",K7="",D7=""),"",IF(D7="Long",K7-H7,H7-K7))</x:f>
      </x:c>
      <x:c r="P7" s="63">
        <x:f>IF(O7="","",O7*Paramètres!$B$6*L7)</x:f>
      </x:c>
      <x:c r="Q7" s="61">
        <x:f>IF(OR(M7="",M7=0,O7=""),"",O7/M7)</x:f>
      </x:c>
      <x:c r="R7" s="61" t="n"/>
      <x:c r="S7" s="61" t="n"/>
      <x:c r="T7" s="63">
        <x:f>IF(L7="","",L7*(Paramètres!$B$7+Paramètres!$B$11*Paramètres!$B$5))</x:f>
      </x:c>
      <x:c r="U7" s="63">
        <x:f>IF(P7="","",P7-T7)</x:f>
      </x:c>
      <x:c r="V7" s="60" t="n"/>
      <x:c r="W7" s="64" t="n"/>
      <x:c r="X7" s="64" t="n"/>
    </x:row>
    <x:row r="8">
      <x:c r="A8" s="58" t="n"/>
      <x:c r="B8" s="59" t="n"/>
      <x:c r="C8" s="59" t="n"/>
      <x:c r="D8" s="60" t="n"/>
      <x:c r="E8" s="60" t="n"/>
      <x:c r="F8" s="60" t="n"/>
      <x:c r="G8" s="60" t="n"/>
      <x:c r="H8" s="61" t="n"/>
      <x:c r="I8" s="61" t="n"/>
      <x:c r="J8" s="61" t="n"/>
      <x:c r="K8" s="61" t="n"/>
      <x:c r="L8" s="62" t="n"/>
      <x:c r="M8" s="61">
        <x:f>IF(OR(H8="",I8=""),"",ABS(H8-I8))</x:f>
      </x:c>
      <x:c r="N8" s="63">
        <x:f>IF(M8="","",M8*Paramètres!$B$6*L8)</x:f>
      </x:c>
      <x:c r="O8" s="61">
        <x:f>IF(OR(H8="",K8="",D8=""),"",IF(D8="Long",K8-H8,H8-K8))</x:f>
      </x:c>
      <x:c r="P8" s="63">
        <x:f>IF(O8="","",O8*Paramètres!$B$6*L8)</x:f>
      </x:c>
      <x:c r="Q8" s="61">
        <x:f>IF(OR(M8="",M8=0,O8=""),"",O8/M8)</x:f>
      </x:c>
      <x:c r="R8" s="61" t="n"/>
      <x:c r="S8" s="61" t="n"/>
      <x:c r="T8" s="63">
        <x:f>IF(L8="","",L8*(Paramètres!$B$7+Paramètres!$B$11*Paramètres!$B$5))</x:f>
      </x:c>
      <x:c r="U8" s="63">
        <x:f>IF(P8="","",P8-T8)</x:f>
      </x:c>
      <x:c r="V8" s="60" t="n"/>
      <x:c r="W8" s="64" t="n"/>
      <x:c r="X8" s="64" t="n"/>
    </x:row>
    <x:row r="9">
      <x:c r="A9" s="58" t="n"/>
      <x:c r="B9" s="59" t="n"/>
      <x:c r="C9" s="59" t="n"/>
      <x:c r="D9" s="60" t="n"/>
      <x:c r="E9" s="60" t="n"/>
      <x:c r="F9" s="60" t="n"/>
      <x:c r="G9" s="60" t="n"/>
      <x:c r="H9" s="61" t="n"/>
      <x:c r="I9" s="61" t="n"/>
      <x:c r="J9" s="61" t="n"/>
      <x:c r="K9" s="61" t="n"/>
      <x:c r="L9" s="62" t="n"/>
      <x:c r="M9" s="61">
        <x:f>IF(OR(H9="",I9=""),"",ABS(H9-I9))</x:f>
      </x:c>
      <x:c r="N9" s="63">
        <x:f>IF(M9="","",M9*Paramètres!$B$6*L9)</x:f>
      </x:c>
      <x:c r="O9" s="61">
        <x:f>IF(OR(H9="",K9="",D9=""),"",IF(D9="Long",K9-H9,H9-K9))</x:f>
      </x:c>
      <x:c r="P9" s="63">
        <x:f>IF(O9="","",O9*Paramètres!$B$6*L9)</x:f>
      </x:c>
      <x:c r="Q9" s="61">
        <x:f>IF(OR(M9="",M9=0,O9=""),"",O9/M9)</x:f>
      </x:c>
      <x:c r="R9" s="61" t="n"/>
      <x:c r="S9" s="61" t="n"/>
      <x:c r="T9" s="63">
        <x:f>IF(L9="","",L9*(Paramètres!$B$7+Paramètres!$B$11*Paramètres!$B$5))</x:f>
      </x:c>
      <x:c r="U9" s="63">
        <x:f>IF(P9="","",P9-T9)</x:f>
      </x:c>
      <x:c r="V9" s="60" t="n"/>
      <x:c r="W9" s="64" t="n"/>
      <x:c r="X9" s="64" t="n"/>
    </x:row>
    <x:row r="10">
      <x:c r="A10" s="58" t="n"/>
      <x:c r="B10" s="59" t="n"/>
      <x:c r="C10" s="59" t="n"/>
      <x:c r="D10" s="60" t="n"/>
      <x:c r="E10" s="60" t="n"/>
      <x:c r="F10" s="60" t="n"/>
      <x:c r="G10" s="60" t="n"/>
      <x:c r="H10" s="61" t="n"/>
      <x:c r="I10" s="61" t="n"/>
      <x:c r="J10" s="61" t="n"/>
      <x:c r="K10" s="61" t="n"/>
      <x:c r="L10" s="62" t="n"/>
      <x:c r="M10" s="61">
        <x:f>IF(OR(H10="",I10=""),"",ABS(H10-I10))</x:f>
      </x:c>
      <x:c r="N10" s="63">
        <x:f>IF(M10="","",M10*Paramètres!$B$6*L10)</x:f>
      </x:c>
      <x:c r="O10" s="61">
        <x:f>IF(OR(H10="",K10="",D10=""),"",IF(D10="Long",K10-H10,H10-K10))</x:f>
      </x:c>
      <x:c r="P10" s="63">
        <x:f>IF(O10="","",O10*Paramètres!$B$6*L10)</x:f>
      </x:c>
      <x:c r="Q10" s="61">
        <x:f>IF(OR(M10="",M10=0,O10=""),"",O10/M10)</x:f>
      </x:c>
      <x:c r="R10" s="61" t="n"/>
      <x:c r="S10" s="61" t="n"/>
      <x:c r="T10" s="63">
        <x:f>IF(L10="","",L10*(Paramètres!$B$7+Paramètres!$B$11*Paramètres!$B$5))</x:f>
      </x:c>
      <x:c r="U10" s="63">
        <x:f>IF(P10="","",P10-T10)</x:f>
      </x:c>
      <x:c r="V10" s="60" t="n"/>
      <x:c r="W10" s="64" t="n"/>
      <x:c r="X10" s="64" t="n"/>
    </x:row>
    <x:row r="11">
      <x:c r="A11" s="58" t="n"/>
      <x:c r="B11" s="59" t="n"/>
      <x:c r="C11" s="59" t="n"/>
      <x:c r="D11" s="60" t="n"/>
      <x:c r="E11" s="60" t="n"/>
      <x:c r="F11" s="60" t="n"/>
      <x:c r="G11" s="60" t="n"/>
      <x:c r="H11" s="61" t="n"/>
      <x:c r="I11" s="61" t="n"/>
      <x:c r="J11" s="61" t="n"/>
      <x:c r="K11" s="61" t="n"/>
      <x:c r="L11" s="62" t="n"/>
      <x:c r="M11" s="61">
        <x:f>IF(OR(H11="",I11=""),"",ABS(H11-I11))</x:f>
      </x:c>
      <x:c r="N11" s="63">
        <x:f>IF(M11="","",M11*Paramètres!$B$6*L11)</x:f>
      </x:c>
      <x:c r="O11" s="61">
        <x:f>IF(OR(H11="",K11="",D11=""),"",IF(D11="Long",K11-H11,H11-K11))</x:f>
      </x:c>
      <x:c r="P11" s="63">
        <x:f>IF(O11="","",O11*Paramètres!$B$6*L11)</x:f>
      </x:c>
      <x:c r="Q11" s="61">
        <x:f>IF(OR(M11="",M11=0,O11=""),"",O11/M11)</x:f>
      </x:c>
      <x:c r="R11" s="61" t="n"/>
      <x:c r="S11" s="61" t="n"/>
      <x:c r="T11" s="63">
        <x:f>IF(L11="","",L11*(Paramètres!$B$7+Paramètres!$B$11*Paramètres!$B$5))</x:f>
      </x:c>
      <x:c r="U11" s="63">
        <x:f>IF(P11="","",P11-T11)</x:f>
      </x:c>
      <x:c r="V11" s="60" t="n"/>
      <x:c r="W11" s="64" t="n"/>
      <x:c r="X11" s="64" t="n"/>
    </x:row>
    <x:row r="12">
      <x:c r="A12" s="58" t="n"/>
      <x:c r="B12" s="59" t="n"/>
      <x:c r="C12" s="59" t="n"/>
      <x:c r="D12" s="60" t="n"/>
      <x:c r="E12" s="60" t="n"/>
      <x:c r="F12" s="60" t="n"/>
      <x:c r="G12" s="60" t="n"/>
      <x:c r="H12" s="61" t="n"/>
      <x:c r="I12" s="61" t="n"/>
      <x:c r="J12" s="61" t="n"/>
      <x:c r="K12" s="61" t="n"/>
      <x:c r="L12" s="62" t="n"/>
      <x:c r="M12" s="61">
        <x:f>IF(OR(H12="",I12=""),"",ABS(H12-I12))</x:f>
      </x:c>
      <x:c r="N12" s="63">
        <x:f>IF(M12="","",M12*Paramètres!$B$6*L12)</x:f>
      </x:c>
      <x:c r="O12" s="61">
        <x:f>IF(OR(H12="",K12="",D12=""),"",IF(D12="Long",K12-H12,H12-K12))</x:f>
      </x:c>
      <x:c r="P12" s="63">
        <x:f>IF(O12="","",O12*Paramètres!$B$6*L12)</x:f>
      </x:c>
      <x:c r="Q12" s="61">
        <x:f>IF(OR(M12="",M12=0,O12=""),"",O12/M12)</x:f>
      </x:c>
      <x:c r="R12" s="61" t="n"/>
      <x:c r="S12" s="61" t="n"/>
      <x:c r="T12" s="63">
        <x:f>IF(L12="","",L12*(Paramètres!$B$7+Paramètres!$B$11*Paramètres!$B$5))</x:f>
      </x:c>
      <x:c r="U12" s="63">
        <x:f>IF(P12="","",P12-T12)</x:f>
      </x:c>
      <x:c r="V12" s="60" t="n"/>
      <x:c r="W12" s="64" t="n"/>
      <x:c r="X12" s="64" t="n"/>
    </x:row>
    <x:row r="13">
      <x:c r="A13" s="58" t="n"/>
      <x:c r="B13" s="59" t="n"/>
      <x:c r="C13" s="59" t="n"/>
      <x:c r="D13" s="60" t="n"/>
      <x:c r="E13" s="60" t="n"/>
      <x:c r="F13" s="60" t="n"/>
      <x:c r="G13" s="60" t="n"/>
      <x:c r="H13" s="61" t="n"/>
      <x:c r="I13" s="61" t="n"/>
      <x:c r="J13" s="61" t="n"/>
      <x:c r="K13" s="61" t="n"/>
      <x:c r="L13" s="62" t="n"/>
      <x:c r="M13" s="61">
        <x:f>IF(OR(H13="",I13=""),"",ABS(H13-I13))</x:f>
      </x:c>
      <x:c r="N13" s="63">
        <x:f>IF(M13="","",M13*Paramètres!$B$6*L13)</x:f>
      </x:c>
      <x:c r="O13" s="61">
        <x:f>IF(OR(H13="",K13="",D13=""),"",IF(D13="Long",K13-H13,H13-K13))</x:f>
      </x:c>
      <x:c r="P13" s="63">
        <x:f>IF(O13="","",O13*Paramètres!$B$6*L13)</x:f>
      </x:c>
      <x:c r="Q13" s="61">
        <x:f>IF(OR(M13="",M13=0,O13=""),"",O13/M13)</x:f>
      </x:c>
      <x:c r="R13" s="61" t="n"/>
      <x:c r="S13" s="61" t="n"/>
      <x:c r="T13" s="63">
        <x:f>IF(L13="","",L13*(Paramètres!$B$7+Paramètres!$B$11*Paramètres!$B$5))</x:f>
      </x:c>
      <x:c r="U13" s="63">
        <x:f>IF(P13="","",P13-T13)</x:f>
      </x:c>
      <x:c r="V13" s="60" t="n"/>
      <x:c r="W13" s="64" t="n"/>
      <x:c r="X13" s="64" t="n"/>
    </x:row>
    <x:row r="14">
      <x:c r="A14" s="58" t="n"/>
      <x:c r="B14" s="59" t="n"/>
      <x:c r="C14" s="59" t="n"/>
      <x:c r="D14" s="60" t="n"/>
      <x:c r="E14" s="60" t="n"/>
      <x:c r="F14" s="60" t="n"/>
      <x:c r="G14" s="60" t="n"/>
      <x:c r="H14" s="61" t="n"/>
      <x:c r="I14" s="61" t="n"/>
      <x:c r="J14" s="61" t="n"/>
      <x:c r="K14" s="61" t="n"/>
      <x:c r="L14" s="62" t="n"/>
      <x:c r="M14" s="61">
        <x:f>IF(OR(H14="",I14=""),"",ABS(H14-I14))</x:f>
      </x:c>
      <x:c r="N14" s="63">
        <x:f>IF(M14="","",M14*Paramètres!$B$6*L14)</x:f>
      </x:c>
      <x:c r="O14" s="61">
        <x:f>IF(OR(H14="",K14="",D14=""),"",IF(D14="Long",K14-H14,H14-K14))</x:f>
      </x:c>
      <x:c r="P14" s="63">
        <x:f>IF(O14="","",O14*Paramètres!$B$6*L14)</x:f>
      </x:c>
      <x:c r="Q14" s="61">
        <x:f>IF(OR(M14="",M14=0,O14=""),"",O14/M14)</x:f>
      </x:c>
      <x:c r="R14" s="61" t="n"/>
      <x:c r="S14" s="61" t="n"/>
      <x:c r="T14" s="63">
        <x:f>IF(L14="","",L14*(Paramètres!$B$7+Paramètres!$B$11*Paramètres!$B$5))</x:f>
      </x:c>
      <x:c r="U14" s="63">
        <x:f>IF(P14="","",P14-T14)</x:f>
      </x:c>
      <x:c r="V14" s="60" t="n"/>
      <x:c r="W14" s="64" t="n"/>
      <x:c r="X14" s="64" t="n"/>
    </x:row>
    <x:row r="15">
      <x:c r="A15" s="58" t="n"/>
      <x:c r="B15" s="59" t="n"/>
      <x:c r="C15" s="59" t="n"/>
      <x:c r="D15" s="60" t="n"/>
      <x:c r="E15" s="60" t="n"/>
      <x:c r="F15" s="60" t="n"/>
      <x:c r="G15" s="60" t="n"/>
      <x:c r="H15" s="61" t="n"/>
      <x:c r="I15" s="61" t="n"/>
      <x:c r="J15" s="61" t="n"/>
      <x:c r="K15" s="61" t="n"/>
      <x:c r="L15" s="62" t="n"/>
      <x:c r="M15" s="61">
        <x:f>IF(OR(H15="",I15=""),"",ABS(H15-I15))</x:f>
      </x:c>
      <x:c r="N15" s="63">
        <x:f>IF(M15="","",M15*Paramètres!$B$6*L15)</x:f>
      </x:c>
      <x:c r="O15" s="61">
        <x:f>IF(OR(H15="",K15="",D15=""),"",IF(D15="Long",K15-H15,H15-K15))</x:f>
      </x:c>
      <x:c r="P15" s="63">
        <x:f>IF(O15="","",O15*Paramètres!$B$6*L15)</x:f>
      </x:c>
      <x:c r="Q15" s="61">
        <x:f>IF(OR(M15="",M15=0,O15=""),"",O15/M15)</x:f>
      </x:c>
      <x:c r="R15" s="61" t="n"/>
      <x:c r="S15" s="61" t="n"/>
      <x:c r="T15" s="63">
        <x:f>IF(L15="","",L15*(Paramètres!$B$7+Paramètres!$B$11*Paramètres!$B$5))</x:f>
      </x:c>
      <x:c r="U15" s="63">
        <x:f>IF(P15="","",P15-T15)</x:f>
      </x:c>
      <x:c r="V15" s="60" t="n"/>
      <x:c r="W15" s="64" t="n"/>
      <x:c r="X15" s="64" t="n"/>
    </x:row>
    <x:row r="16">
      <x:c r="A16" s="58" t="n"/>
      <x:c r="B16" s="59" t="n"/>
      <x:c r="C16" s="59" t="n"/>
      <x:c r="D16" s="60" t="n"/>
      <x:c r="E16" s="60" t="n"/>
      <x:c r="F16" s="60" t="n"/>
      <x:c r="G16" s="60" t="n"/>
      <x:c r="H16" s="61" t="n"/>
      <x:c r="I16" s="61" t="n"/>
      <x:c r="J16" s="61" t="n"/>
      <x:c r="K16" s="61" t="n"/>
      <x:c r="L16" s="62" t="n"/>
      <x:c r="M16" s="61">
        <x:f>IF(OR(H16="",I16=""),"",ABS(H16-I16))</x:f>
      </x:c>
      <x:c r="N16" s="63">
        <x:f>IF(M16="","",M16*Paramètres!$B$6*L16)</x:f>
      </x:c>
      <x:c r="O16" s="61">
        <x:f>IF(OR(H16="",K16="",D16=""),"",IF(D16="Long",K16-H16,H16-K16))</x:f>
      </x:c>
      <x:c r="P16" s="63">
        <x:f>IF(O16="","",O16*Paramètres!$B$6*L16)</x:f>
      </x:c>
      <x:c r="Q16" s="61">
        <x:f>IF(OR(M16="",M16=0,O16=""),"",O16/M16)</x:f>
      </x:c>
      <x:c r="R16" s="61" t="n"/>
      <x:c r="S16" s="61" t="n"/>
      <x:c r="T16" s="63">
        <x:f>IF(L16="","",L16*(Paramètres!$B$7+Paramètres!$B$11*Paramètres!$B$5))</x:f>
      </x:c>
      <x:c r="U16" s="63">
        <x:f>IF(P16="","",P16-T16)</x:f>
      </x:c>
      <x:c r="V16" s="60" t="n"/>
      <x:c r="W16" s="64" t="n"/>
      <x:c r="X16" s="64" t="n"/>
    </x:row>
    <x:row r="17">
      <x:c r="A17" s="58" t="n"/>
      <x:c r="B17" s="59" t="n"/>
      <x:c r="C17" s="59" t="n"/>
      <x:c r="D17" s="60" t="n"/>
      <x:c r="E17" s="60" t="n"/>
      <x:c r="F17" s="60" t="n"/>
      <x:c r="G17" s="60" t="n"/>
      <x:c r="H17" s="61" t="n"/>
      <x:c r="I17" s="61" t="n"/>
      <x:c r="J17" s="61" t="n"/>
      <x:c r="K17" s="61" t="n"/>
      <x:c r="L17" s="62" t="n"/>
      <x:c r="M17" s="61">
        <x:f>IF(OR(H17="",I17=""),"",ABS(H17-I17))</x:f>
      </x:c>
      <x:c r="N17" s="63">
        <x:f>IF(M17="","",M17*Paramètres!$B$6*L17)</x:f>
      </x:c>
      <x:c r="O17" s="61">
        <x:f>IF(OR(H17="",K17="",D17=""),"",IF(D17="Long",K17-H17,H17-K17))</x:f>
      </x:c>
      <x:c r="P17" s="63">
        <x:f>IF(O17="","",O17*Paramètres!$B$6*L17)</x:f>
      </x:c>
      <x:c r="Q17" s="61">
        <x:f>IF(OR(M17="",M17=0,O17=""),"",O17/M17)</x:f>
      </x:c>
      <x:c r="R17" s="61" t="n"/>
      <x:c r="S17" s="61" t="n"/>
      <x:c r="T17" s="63">
        <x:f>IF(L17="","",L17*(Paramètres!$B$7+Paramètres!$B$11*Paramètres!$B$5))</x:f>
      </x:c>
      <x:c r="U17" s="63">
        <x:f>IF(P17="","",P17-T17)</x:f>
      </x:c>
      <x:c r="V17" s="60" t="n"/>
      <x:c r="W17" s="64" t="n"/>
      <x:c r="X17" s="64" t="n"/>
    </x:row>
    <x:row r="18">
      <x:c r="A18" s="58" t="n"/>
      <x:c r="B18" s="59" t="n"/>
      <x:c r="C18" s="59" t="n"/>
      <x:c r="D18" s="60" t="n"/>
      <x:c r="E18" s="60" t="n"/>
      <x:c r="F18" s="60" t="n"/>
      <x:c r="G18" s="60" t="n"/>
      <x:c r="H18" s="61" t="n"/>
      <x:c r="I18" s="61" t="n"/>
      <x:c r="J18" s="61" t="n"/>
      <x:c r="K18" s="61" t="n"/>
      <x:c r="L18" s="62" t="n"/>
      <x:c r="M18" s="61">
        <x:f>IF(OR(H18="",I18=""),"",ABS(H18-I18))</x:f>
      </x:c>
      <x:c r="N18" s="63">
        <x:f>IF(M18="","",M18*Paramètres!$B$6*L18)</x:f>
      </x:c>
      <x:c r="O18" s="61">
        <x:f>IF(OR(H18="",K18="",D18=""),"",IF(D18="Long",K18-H18,H18-K18))</x:f>
      </x:c>
      <x:c r="P18" s="63">
        <x:f>IF(O18="","",O18*Paramètres!$B$6*L18)</x:f>
      </x:c>
      <x:c r="Q18" s="61">
        <x:f>IF(OR(M18="",M18=0,O18=""),"",O18/M18)</x:f>
      </x:c>
      <x:c r="R18" s="61" t="n"/>
      <x:c r="S18" s="61" t="n"/>
      <x:c r="T18" s="63">
        <x:f>IF(L18="","",L18*(Paramètres!$B$7+Paramètres!$B$11*Paramètres!$B$5))</x:f>
      </x:c>
      <x:c r="U18" s="63">
        <x:f>IF(P18="","",P18-T18)</x:f>
      </x:c>
      <x:c r="V18" s="60" t="n"/>
      <x:c r="W18" s="64" t="n"/>
      <x:c r="X18" s="64" t="n"/>
    </x:row>
    <x:row r="19">
      <x:c r="A19" s="58" t="n"/>
      <x:c r="B19" s="59" t="n"/>
      <x:c r="C19" s="59" t="n"/>
      <x:c r="D19" s="60" t="n"/>
      <x:c r="E19" s="60" t="n"/>
      <x:c r="F19" s="60" t="n"/>
      <x:c r="G19" s="60" t="n"/>
      <x:c r="H19" s="61" t="n"/>
      <x:c r="I19" s="61" t="n"/>
      <x:c r="J19" s="61" t="n"/>
      <x:c r="K19" s="61" t="n"/>
      <x:c r="L19" s="62" t="n"/>
      <x:c r="M19" s="61">
        <x:f>IF(OR(H19="",I19=""),"",ABS(H19-I19))</x:f>
      </x:c>
      <x:c r="N19" s="63">
        <x:f>IF(M19="","",M19*Paramètres!$B$6*L19)</x:f>
      </x:c>
      <x:c r="O19" s="61">
        <x:f>IF(OR(H19="",K19="",D19=""),"",IF(D19="Long",K19-H19,H19-K19))</x:f>
      </x:c>
      <x:c r="P19" s="63">
        <x:f>IF(O19="","",O19*Paramètres!$B$6*L19)</x:f>
      </x:c>
      <x:c r="Q19" s="61">
        <x:f>IF(OR(M19="",M19=0,O19=""),"",O19/M19)</x:f>
      </x:c>
      <x:c r="R19" s="61" t="n"/>
      <x:c r="S19" s="61" t="n"/>
      <x:c r="T19" s="63">
        <x:f>IF(L19="","",L19*(Paramètres!$B$7+Paramètres!$B$11*Paramètres!$B$5))</x:f>
      </x:c>
      <x:c r="U19" s="63">
        <x:f>IF(P19="","",P19-T19)</x:f>
      </x:c>
      <x:c r="V19" s="60" t="n"/>
      <x:c r="W19" s="64" t="n"/>
      <x:c r="X19" s="64" t="n"/>
    </x:row>
    <x:row r="20">
      <x:c r="A20" s="58" t="n"/>
      <x:c r="B20" s="59" t="n"/>
      <x:c r="C20" s="59" t="n"/>
      <x:c r="D20" s="60" t="n"/>
      <x:c r="E20" s="60" t="n"/>
      <x:c r="F20" s="60" t="n"/>
      <x:c r="G20" s="60" t="n"/>
      <x:c r="H20" s="61" t="n"/>
      <x:c r="I20" s="61" t="n"/>
      <x:c r="J20" s="61" t="n"/>
      <x:c r="K20" s="61" t="n"/>
      <x:c r="L20" s="62" t="n"/>
      <x:c r="M20" s="61">
        <x:f>IF(OR(H20="",I20=""),"",ABS(H20-I20))</x:f>
      </x:c>
      <x:c r="N20" s="63">
        <x:f>IF(M20="","",M20*Paramètres!$B$6*L20)</x:f>
      </x:c>
      <x:c r="O20" s="61">
        <x:f>IF(OR(H20="",K20="",D20=""),"",IF(D20="Long",K20-H20,H20-K20))</x:f>
      </x:c>
      <x:c r="P20" s="63">
        <x:f>IF(O20="","",O20*Paramètres!$B$6*L20)</x:f>
      </x:c>
      <x:c r="Q20" s="61">
        <x:f>IF(OR(M20="",M20=0,O20=""),"",O20/M20)</x:f>
      </x:c>
      <x:c r="R20" s="61" t="n"/>
      <x:c r="S20" s="61" t="n"/>
      <x:c r="T20" s="63">
        <x:f>IF(L20="","",L20*(Paramètres!$B$7+Paramètres!$B$11*Paramètres!$B$5))</x:f>
      </x:c>
      <x:c r="U20" s="63">
        <x:f>IF(P20="","",P20-T20)</x:f>
      </x:c>
      <x:c r="V20" s="60" t="n"/>
      <x:c r="W20" s="64" t="n"/>
      <x:c r="X20" s="64" t="n"/>
    </x:row>
    <x:row r="21">
      <x:c r="A21" s="58" t="n"/>
      <x:c r="B21" s="59" t="n"/>
      <x:c r="C21" s="59" t="n"/>
      <x:c r="D21" s="60" t="n"/>
      <x:c r="E21" s="60" t="n"/>
      <x:c r="F21" s="60" t="n"/>
      <x:c r="G21" s="60" t="n"/>
      <x:c r="H21" s="61" t="n"/>
      <x:c r="I21" s="61" t="n"/>
      <x:c r="J21" s="61" t="n"/>
      <x:c r="K21" s="61" t="n"/>
      <x:c r="L21" s="62" t="n"/>
      <x:c r="M21" s="61">
        <x:f>IF(OR(H21="",I21=""),"",ABS(H21-I21))</x:f>
      </x:c>
      <x:c r="N21" s="63">
        <x:f>IF(M21="","",M21*Paramètres!$B$6*L21)</x:f>
      </x:c>
      <x:c r="O21" s="61">
        <x:f>IF(OR(H21="",K21="",D21=""),"",IF(D21="Long",K21-H21,H21-K21))</x:f>
      </x:c>
      <x:c r="P21" s="63">
        <x:f>IF(O21="","",O21*Paramètres!$B$6*L21)</x:f>
      </x:c>
      <x:c r="Q21" s="61">
        <x:f>IF(OR(M21="",M21=0,O21=""),"",O21/M21)</x:f>
      </x:c>
      <x:c r="R21" s="61" t="n"/>
      <x:c r="S21" s="61" t="n"/>
      <x:c r="T21" s="63">
        <x:f>IF(L21="","",L21*(Paramètres!$B$7+Paramètres!$B$11*Paramètres!$B$5))</x:f>
      </x:c>
      <x:c r="U21" s="63">
        <x:f>IF(P21="","",P21-T21)</x:f>
      </x:c>
      <x:c r="V21" s="60" t="n"/>
      <x:c r="W21" s="64" t="n"/>
      <x:c r="X21" s="64" t="n"/>
    </x:row>
    <x:row r="22">
      <x:c r="A22" s="58" t="n"/>
      <x:c r="B22" s="59" t="n"/>
      <x:c r="C22" s="59" t="n"/>
      <x:c r="D22" s="60" t="n"/>
      <x:c r="E22" s="60" t="n"/>
      <x:c r="F22" s="60" t="n"/>
      <x:c r="G22" s="60" t="n"/>
      <x:c r="H22" s="61" t="n"/>
      <x:c r="I22" s="61" t="n"/>
      <x:c r="J22" s="61" t="n"/>
      <x:c r="K22" s="61" t="n"/>
      <x:c r="L22" s="62" t="n"/>
      <x:c r="M22" s="61">
        <x:f>IF(OR(H22="",I22=""),"",ABS(H22-I22))</x:f>
      </x:c>
      <x:c r="N22" s="63">
        <x:f>IF(M22="","",M22*Paramètres!$B$6*L22)</x:f>
      </x:c>
      <x:c r="O22" s="61">
        <x:f>IF(OR(H22="",K22="",D22=""),"",IF(D22="Long",K22-H22,H22-K22))</x:f>
      </x:c>
      <x:c r="P22" s="63">
        <x:f>IF(O22="","",O22*Paramètres!$B$6*L22)</x:f>
      </x:c>
      <x:c r="Q22" s="61">
        <x:f>IF(OR(M22="",M22=0,O22=""),"",O22/M22)</x:f>
      </x:c>
      <x:c r="R22" s="61" t="n"/>
      <x:c r="S22" s="61" t="n"/>
      <x:c r="T22" s="63">
        <x:f>IF(L22="","",L22*(Paramètres!$B$7+Paramètres!$B$11*Paramètres!$B$5))</x:f>
      </x:c>
      <x:c r="U22" s="63">
        <x:f>IF(P22="","",P22-T22)</x:f>
      </x:c>
      <x:c r="V22" s="60" t="n"/>
      <x:c r="W22" s="64" t="n"/>
      <x:c r="X22" s="64" t="n"/>
    </x:row>
    <x:row r="23">
      <x:c r="A23" s="58" t="n"/>
      <x:c r="B23" s="59" t="n"/>
      <x:c r="C23" s="59" t="n"/>
      <x:c r="D23" s="60" t="n"/>
      <x:c r="E23" s="60" t="n"/>
      <x:c r="F23" s="60" t="n"/>
      <x:c r="G23" s="60" t="n"/>
      <x:c r="H23" s="61" t="n"/>
      <x:c r="I23" s="61" t="n"/>
      <x:c r="J23" s="61" t="n"/>
      <x:c r="K23" s="61" t="n"/>
      <x:c r="L23" s="62" t="n"/>
      <x:c r="M23" s="61">
        <x:f>IF(OR(H23="",I23=""),"",ABS(H23-I23))</x:f>
      </x:c>
      <x:c r="N23" s="63">
        <x:f>IF(M23="","",M23*Paramètres!$B$6*L23)</x:f>
      </x:c>
      <x:c r="O23" s="61">
        <x:f>IF(OR(H23="",K23="",D23=""),"",IF(D23="Long",K23-H23,H23-K23))</x:f>
      </x:c>
      <x:c r="P23" s="63">
        <x:f>IF(O23="","",O23*Paramètres!$B$6*L23)</x:f>
      </x:c>
      <x:c r="Q23" s="61">
        <x:f>IF(OR(M23="",M23=0,O23=""),"",O23/M23)</x:f>
      </x:c>
      <x:c r="R23" s="61" t="n"/>
      <x:c r="S23" s="61" t="n"/>
      <x:c r="T23" s="63">
        <x:f>IF(L23="","",L23*(Paramètres!$B$7+Paramètres!$B$11*Paramètres!$B$5))</x:f>
      </x:c>
      <x:c r="U23" s="63">
        <x:f>IF(P23="","",P23-T23)</x:f>
      </x:c>
      <x:c r="V23" s="60" t="n"/>
      <x:c r="W23" s="64" t="n"/>
      <x:c r="X23" s="64" t="n"/>
    </x:row>
    <x:row r="24">
      <x:c r="A24" s="58" t="n"/>
      <x:c r="B24" s="59" t="n"/>
      <x:c r="C24" s="59" t="n"/>
      <x:c r="D24" s="60" t="n"/>
      <x:c r="E24" s="60" t="n"/>
      <x:c r="F24" s="60" t="n"/>
      <x:c r="G24" s="60" t="n"/>
      <x:c r="H24" s="61" t="n"/>
      <x:c r="I24" s="61" t="n"/>
      <x:c r="J24" s="61" t="n"/>
      <x:c r="K24" s="61" t="n"/>
      <x:c r="L24" s="62" t="n"/>
      <x:c r="M24" s="61">
        <x:f>IF(OR(H24="",I24=""),"",ABS(H24-I24))</x:f>
      </x:c>
      <x:c r="N24" s="63">
        <x:f>IF(M24="","",M24*Paramètres!$B$6*L24)</x:f>
      </x:c>
      <x:c r="O24" s="61">
        <x:f>IF(OR(H24="",K24="",D24=""),"",IF(D24="Long",K24-H24,H24-K24))</x:f>
      </x:c>
      <x:c r="P24" s="63">
        <x:f>IF(O24="","",O24*Paramètres!$B$6*L24)</x:f>
      </x:c>
      <x:c r="Q24" s="61">
        <x:f>IF(OR(M24="",M24=0,O24=""),"",O24/M24)</x:f>
      </x:c>
      <x:c r="R24" s="61" t="n"/>
      <x:c r="S24" s="61" t="n"/>
      <x:c r="T24" s="63">
        <x:f>IF(L24="","",L24*(Paramètres!$B$7+Paramètres!$B$11*Paramètres!$B$5))</x:f>
      </x:c>
      <x:c r="U24" s="63">
        <x:f>IF(P24="","",P24-T24)</x:f>
      </x:c>
      <x:c r="V24" s="60" t="n"/>
      <x:c r="W24" s="64" t="n"/>
      <x:c r="X24" s="64" t="n"/>
    </x:row>
    <x:row r="25">
      <x:c r="A25" s="58" t="n"/>
      <x:c r="B25" s="59" t="n"/>
      <x:c r="C25" s="59" t="n"/>
      <x:c r="D25" s="60" t="n"/>
      <x:c r="E25" s="60" t="n"/>
      <x:c r="F25" s="60" t="n"/>
      <x:c r="G25" s="60" t="n"/>
      <x:c r="H25" s="61" t="n"/>
      <x:c r="I25" s="61" t="n"/>
      <x:c r="J25" s="61" t="n"/>
      <x:c r="K25" s="61" t="n"/>
      <x:c r="L25" s="62" t="n"/>
      <x:c r="M25" s="61">
        <x:f>IF(OR(H25="",I25=""),"",ABS(H25-I25))</x:f>
      </x:c>
      <x:c r="N25" s="63">
        <x:f>IF(M25="","",M25*Paramètres!$B$6*L25)</x:f>
      </x:c>
      <x:c r="O25" s="61">
        <x:f>IF(OR(H25="",K25="",D25=""),"",IF(D25="Long",K25-H25,H25-K25))</x:f>
      </x:c>
      <x:c r="P25" s="63">
        <x:f>IF(O25="","",O25*Paramètres!$B$6*L25)</x:f>
      </x:c>
      <x:c r="Q25" s="61">
        <x:f>IF(OR(M25="",M25=0,O25=""),"",O25/M25)</x:f>
      </x:c>
      <x:c r="R25" s="61" t="n"/>
      <x:c r="S25" s="61" t="n"/>
      <x:c r="T25" s="63">
        <x:f>IF(L25="","",L25*(Paramètres!$B$7+Paramètres!$B$11*Paramètres!$B$5))</x:f>
      </x:c>
      <x:c r="U25" s="63">
        <x:f>IF(P25="","",P25-T25)</x:f>
      </x:c>
      <x:c r="V25" s="60" t="n"/>
      <x:c r="W25" s="64" t="n"/>
      <x:c r="X25" s="64" t="n"/>
    </x:row>
    <x:row r="26">
      <x:c r="A26" s="58" t="n"/>
      <x:c r="B26" s="59" t="n"/>
      <x:c r="C26" s="59" t="n"/>
      <x:c r="D26" s="60" t="n"/>
      <x:c r="E26" s="60" t="n"/>
      <x:c r="F26" s="60" t="n"/>
      <x:c r="G26" s="60" t="n"/>
      <x:c r="H26" s="61" t="n"/>
      <x:c r="I26" s="61" t="n"/>
      <x:c r="J26" s="61" t="n"/>
      <x:c r="K26" s="61" t="n"/>
      <x:c r="L26" s="62" t="n"/>
      <x:c r="M26" s="61">
        <x:f>IF(OR(H26="",I26=""),"",ABS(H26-I26))</x:f>
      </x:c>
      <x:c r="N26" s="63">
        <x:f>IF(M26="","",M26*Paramètres!$B$6*L26)</x:f>
      </x:c>
      <x:c r="O26" s="61">
        <x:f>IF(OR(H26="",K26="",D26=""),"",IF(D26="Long",K26-H26,H26-K26))</x:f>
      </x:c>
      <x:c r="P26" s="63">
        <x:f>IF(O26="","",O26*Paramètres!$B$6*L26)</x:f>
      </x:c>
      <x:c r="Q26" s="61">
        <x:f>IF(OR(M26="",M26=0,O26=""),"",O26/M26)</x:f>
      </x:c>
      <x:c r="R26" s="61" t="n"/>
      <x:c r="S26" s="61" t="n"/>
      <x:c r="T26" s="63">
        <x:f>IF(L26="","",L26*(Paramètres!$B$7+Paramètres!$B$11*Paramètres!$B$5))</x:f>
      </x:c>
      <x:c r="U26" s="63">
        <x:f>IF(P26="","",P26-T26)</x:f>
      </x:c>
      <x:c r="V26" s="60" t="n"/>
      <x:c r="W26" s="64" t="n"/>
      <x:c r="X26" s="64" t="n"/>
    </x:row>
    <x:row r="27">
      <x:c r="A27" s="58" t="n"/>
      <x:c r="B27" s="59" t="n"/>
      <x:c r="C27" s="59" t="n"/>
      <x:c r="D27" s="60" t="n"/>
      <x:c r="E27" s="60" t="n"/>
      <x:c r="F27" s="60" t="n"/>
      <x:c r="G27" s="60" t="n"/>
      <x:c r="H27" s="61" t="n"/>
      <x:c r="I27" s="61" t="n"/>
      <x:c r="J27" s="61" t="n"/>
      <x:c r="K27" s="61" t="n"/>
      <x:c r="L27" s="62" t="n"/>
      <x:c r="M27" s="61">
        <x:f>IF(OR(H27="",I27=""),"",ABS(H27-I27))</x:f>
      </x:c>
      <x:c r="N27" s="63">
        <x:f>IF(M27="","",M27*Paramètres!$B$6*L27)</x:f>
      </x:c>
      <x:c r="O27" s="61">
        <x:f>IF(OR(H27="",K27="",D27=""),"",IF(D27="Long",K27-H27,H27-K27))</x:f>
      </x:c>
      <x:c r="P27" s="63">
        <x:f>IF(O27="","",O27*Paramètres!$B$6*L27)</x:f>
      </x:c>
      <x:c r="Q27" s="61">
        <x:f>IF(OR(M27="",M27=0,O27=""),"",O27/M27)</x:f>
      </x:c>
      <x:c r="R27" s="61" t="n"/>
      <x:c r="S27" s="61" t="n"/>
      <x:c r="T27" s="63">
        <x:f>IF(L27="","",L27*(Paramètres!$B$7+Paramètres!$B$11*Paramètres!$B$5))</x:f>
      </x:c>
      <x:c r="U27" s="63">
        <x:f>IF(P27="","",P27-T27)</x:f>
      </x:c>
      <x:c r="V27" s="60" t="n"/>
      <x:c r="W27" s="64" t="n"/>
      <x:c r="X27" s="64" t="n"/>
    </x:row>
    <x:row r="28">
      <x:c r="A28" s="58" t="n"/>
      <x:c r="B28" s="59" t="n"/>
      <x:c r="C28" s="59" t="n"/>
      <x:c r="D28" s="60" t="n"/>
      <x:c r="E28" s="60" t="n"/>
      <x:c r="F28" s="60" t="n"/>
      <x:c r="G28" s="60" t="n"/>
      <x:c r="H28" s="61" t="n"/>
      <x:c r="I28" s="61" t="n"/>
      <x:c r="J28" s="61" t="n"/>
      <x:c r="K28" s="61" t="n"/>
      <x:c r="L28" s="62" t="n"/>
      <x:c r="M28" s="61">
        <x:f>IF(OR(H28="",I28=""),"",ABS(H28-I28))</x:f>
      </x:c>
      <x:c r="N28" s="63">
        <x:f>IF(M28="","",M28*Paramètres!$B$6*L28)</x:f>
      </x:c>
      <x:c r="O28" s="61">
        <x:f>IF(OR(H28="",K28="",D28=""),"",IF(D28="Long",K28-H28,H28-K28))</x:f>
      </x:c>
      <x:c r="P28" s="63">
        <x:f>IF(O28="","",O28*Paramètres!$B$6*L28)</x:f>
      </x:c>
      <x:c r="Q28" s="61">
        <x:f>IF(OR(M28="",M28=0,O28=""),"",O28/M28)</x:f>
      </x:c>
      <x:c r="R28" s="61" t="n"/>
      <x:c r="S28" s="61" t="n"/>
      <x:c r="T28" s="63">
        <x:f>IF(L28="","",L28*(Paramètres!$B$7+Paramètres!$B$11*Paramètres!$B$5))</x:f>
      </x:c>
      <x:c r="U28" s="63">
        <x:f>IF(P28="","",P28-T28)</x:f>
      </x:c>
      <x:c r="V28" s="60" t="n"/>
      <x:c r="W28" s="64" t="n"/>
      <x:c r="X28" s="64" t="n"/>
    </x:row>
    <x:row r="29">
      <x:c r="A29" s="58" t="n"/>
      <x:c r="B29" s="59" t="n"/>
      <x:c r="C29" s="59" t="n"/>
      <x:c r="D29" s="60" t="n"/>
      <x:c r="E29" s="60" t="n"/>
      <x:c r="F29" s="60" t="n"/>
      <x:c r="G29" s="60" t="n"/>
      <x:c r="H29" s="61" t="n"/>
      <x:c r="I29" s="61" t="n"/>
      <x:c r="J29" s="61" t="n"/>
      <x:c r="K29" s="61" t="n"/>
      <x:c r="L29" s="62" t="n"/>
      <x:c r="M29" s="61">
        <x:f>IF(OR(H29="",I29=""),"",ABS(H29-I29))</x:f>
      </x:c>
      <x:c r="N29" s="63">
        <x:f>IF(M29="","",M29*Paramètres!$B$6*L29)</x:f>
      </x:c>
      <x:c r="O29" s="61">
        <x:f>IF(OR(H29="",K29="",D29=""),"",IF(D29="Long",K29-H29,H29-K29))</x:f>
      </x:c>
      <x:c r="P29" s="63">
        <x:f>IF(O29="","",O29*Paramètres!$B$6*L29)</x:f>
      </x:c>
      <x:c r="Q29" s="61">
        <x:f>IF(OR(M29="",M29=0,O29=""),"",O29/M29)</x:f>
      </x:c>
      <x:c r="R29" s="61" t="n"/>
      <x:c r="S29" s="61" t="n"/>
      <x:c r="T29" s="63">
        <x:f>IF(L29="","",L29*(Paramètres!$B$7+Paramètres!$B$11*Paramètres!$B$5))</x:f>
      </x:c>
      <x:c r="U29" s="63">
        <x:f>IF(P29="","",P29-T29)</x:f>
      </x:c>
      <x:c r="V29" s="60" t="n"/>
      <x:c r="W29" s="64" t="n"/>
      <x:c r="X29" s="64" t="n"/>
    </x:row>
    <x:row r="30">
      <x:c r="A30" s="58" t="n"/>
      <x:c r="B30" s="59" t="n"/>
      <x:c r="C30" s="59" t="n"/>
      <x:c r="D30" s="60" t="n"/>
      <x:c r="E30" s="60" t="n"/>
      <x:c r="F30" s="60" t="n"/>
      <x:c r="G30" s="60" t="n"/>
      <x:c r="H30" s="61" t="n"/>
      <x:c r="I30" s="61" t="n"/>
      <x:c r="J30" s="61" t="n"/>
      <x:c r="K30" s="61" t="n"/>
      <x:c r="L30" s="62" t="n"/>
      <x:c r="M30" s="61">
        <x:f>IF(OR(H30="",I30=""),"",ABS(H30-I30))</x:f>
      </x:c>
      <x:c r="N30" s="63">
        <x:f>IF(M30="","",M30*Paramètres!$B$6*L30)</x:f>
      </x:c>
      <x:c r="O30" s="61">
        <x:f>IF(OR(H30="",K30="",D30=""),"",IF(D30="Long",K30-H30,H30-K30))</x:f>
      </x:c>
      <x:c r="P30" s="63">
        <x:f>IF(O30="","",O30*Paramètres!$B$6*L30)</x:f>
      </x:c>
      <x:c r="Q30" s="61">
        <x:f>IF(OR(M30="",M30=0,O30=""),"",O30/M30)</x:f>
      </x:c>
      <x:c r="R30" s="61" t="n"/>
      <x:c r="S30" s="61" t="n"/>
      <x:c r="T30" s="63">
        <x:f>IF(L30="","",L30*(Paramètres!$B$7+Paramètres!$B$11*Paramètres!$B$5))</x:f>
      </x:c>
      <x:c r="U30" s="63">
        <x:f>IF(P30="","",P30-T30)</x:f>
      </x:c>
      <x:c r="V30" s="60" t="n"/>
      <x:c r="W30" s="64" t="n"/>
      <x:c r="X30" s="64" t="n"/>
    </x:row>
    <x:row r="31">
      <x:c r="A31" s="58" t="n"/>
      <x:c r="B31" s="59" t="n"/>
      <x:c r="C31" s="59" t="n"/>
      <x:c r="D31" s="60" t="n"/>
      <x:c r="E31" s="60" t="n"/>
      <x:c r="F31" s="60" t="n"/>
      <x:c r="G31" s="60" t="n"/>
      <x:c r="H31" s="61" t="n"/>
      <x:c r="I31" s="61" t="n"/>
      <x:c r="J31" s="61" t="n"/>
      <x:c r="K31" s="61" t="n"/>
      <x:c r="L31" s="62" t="n"/>
      <x:c r="M31" s="61">
        <x:f>IF(OR(H31="",I31=""),"",ABS(H31-I31))</x:f>
      </x:c>
      <x:c r="N31" s="63">
        <x:f>IF(M31="","",M31*Paramètres!$B$6*L31)</x:f>
      </x:c>
      <x:c r="O31" s="61">
        <x:f>IF(OR(H31="",K31="",D31=""),"",IF(D31="Long",K31-H31,H31-K31))</x:f>
      </x:c>
      <x:c r="P31" s="63">
        <x:f>IF(O31="","",O31*Paramètres!$B$6*L31)</x:f>
      </x:c>
      <x:c r="Q31" s="61">
        <x:f>IF(OR(M31="",M31=0,O31=""),"",O31/M31)</x:f>
      </x:c>
      <x:c r="R31" s="61" t="n"/>
      <x:c r="S31" s="61" t="n"/>
      <x:c r="T31" s="63">
        <x:f>IF(L31="","",L31*(Paramètres!$B$7+Paramètres!$B$11*Paramètres!$B$5))</x:f>
      </x:c>
      <x:c r="U31" s="63">
        <x:f>IF(P31="","",P31-T31)</x:f>
      </x:c>
      <x:c r="V31" s="60" t="n"/>
      <x:c r="W31" s="64" t="n"/>
      <x:c r="X31" s="64" t="n"/>
    </x:row>
    <x:row r="32">
      <x:c r="A32" s="58" t="n"/>
      <x:c r="B32" s="59" t="n"/>
      <x:c r="C32" s="59" t="n"/>
      <x:c r="D32" s="60" t="n"/>
      <x:c r="E32" s="60" t="n"/>
      <x:c r="F32" s="60" t="n"/>
      <x:c r="G32" s="60" t="n"/>
      <x:c r="H32" s="61" t="n"/>
      <x:c r="I32" s="61" t="n"/>
      <x:c r="J32" s="61" t="n"/>
      <x:c r="K32" s="61" t="n"/>
      <x:c r="L32" s="62" t="n"/>
      <x:c r="M32" s="61">
        <x:f>IF(OR(H32="",I32=""),"",ABS(H32-I32))</x:f>
      </x:c>
      <x:c r="N32" s="63">
        <x:f>IF(M32="","",M32*Paramètres!$B$6*L32)</x:f>
      </x:c>
      <x:c r="O32" s="61">
        <x:f>IF(OR(H32="",K32="",D32=""),"",IF(D32="Long",K32-H32,H32-K32))</x:f>
      </x:c>
      <x:c r="P32" s="63">
        <x:f>IF(O32="","",O32*Paramètres!$B$6*L32)</x:f>
      </x:c>
      <x:c r="Q32" s="61">
        <x:f>IF(OR(M32="",M32=0,O32=""),"",O32/M32)</x:f>
      </x:c>
      <x:c r="R32" s="61" t="n"/>
      <x:c r="S32" s="61" t="n"/>
      <x:c r="T32" s="63">
        <x:f>IF(L32="","",L32*(Paramètres!$B$7+Paramètres!$B$11*Paramètres!$B$5))</x:f>
      </x:c>
      <x:c r="U32" s="63">
        <x:f>IF(P32="","",P32-T32)</x:f>
      </x:c>
      <x:c r="V32" s="60" t="n"/>
      <x:c r="W32" s="64" t="n"/>
      <x:c r="X32" s="64" t="n"/>
    </x:row>
    <x:row r="33">
      <x:c r="A33" s="58" t="n"/>
      <x:c r="B33" s="59" t="n"/>
      <x:c r="C33" s="59" t="n"/>
      <x:c r="D33" s="60" t="n"/>
      <x:c r="E33" s="60" t="n"/>
      <x:c r="F33" s="60" t="n"/>
      <x:c r="G33" s="60" t="n"/>
      <x:c r="H33" s="61" t="n"/>
      <x:c r="I33" s="61" t="n"/>
      <x:c r="J33" s="61" t="n"/>
      <x:c r="K33" s="61" t="n"/>
      <x:c r="L33" s="62" t="n"/>
      <x:c r="M33" s="61">
        <x:f>IF(OR(H33="",I33=""),"",ABS(H33-I33))</x:f>
      </x:c>
      <x:c r="N33" s="63">
        <x:f>IF(M33="","",M33*Paramètres!$B$6*L33)</x:f>
      </x:c>
      <x:c r="O33" s="61">
        <x:f>IF(OR(H33="",K33="",D33=""),"",IF(D33="Long",K33-H33,H33-K33))</x:f>
      </x:c>
      <x:c r="P33" s="63">
        <x:f>IF(O33="","",O33*Paramètres!$B$6*L33)</x:f>
      </x:c>
      <x:c r="Q33" s="61">
        <x:f>IF(OR(M33="",M33=0,O33=""),"",O33/M33)</x:f>
      </x:c>
      <x:c r="R33" s="61" t="n"/>
      <x:c r="S33" s="61" t="n"/>
      <x:c r="T33" s="63">
        <x:f>IF(L33="","",L33*(Paramètres!$B$7+Paramètres!$B$11*Paramètres!$B$5))</x:f>
      </x:c>
      <x:c r="U33" s="63">
        <x:f>IF(P33="","",P33-T33)</x:f>
      </x:c>
      <x:c r="V33" s="60" t="n"/>
      <x:c r="W33" s="64" t="n"/>
      <x:c r="X33" s="64" t="n"/>
    </x:row>
    <x:row r="34">
      <x:c r="A34" s="58" t="n"/>
      <x:c r="B34" s="59" t="n"/>
      <x:c r="C34" s="59" t="n"/>
      <x:c r="D34" s="60" t="n"/>
      <x:c r="E34" s="60" t="n"/>
      <x:c r="F34" s="60" t="n"/>
      <x:c r="G34" s="60" t="n"/>
      <x:c r="H34" s="61" t="n"/>
      <x:c r="I34" s="61" t="n"/>
      <x:c r="J34" s="61" t="n"/>
      <x:c r="K34" s="61" t="n"/>
      <x:c r="L34" s="62" t="n"/>
      <x:c r="M34" s="61">
        <x:f>IF(OR(H34="",I34=""),"",ABS(H34-I34))</x:f>
      </x:c>
      <x:c r="N34" s="63">
        <x:f>IF(M34="","",M34*Paramètres!$B$6*L34)</x:f>
      </x:c>
      <x:c r="O34" s="61">
        <x:f>IF(OR(H34="",K34="",D34=""),"",IF(D34="Long",K34-H34,H34-K34))</x:f>
      </x:c>
      <x:c r="P34" s="63">
        <x:f>IF(O34="","",O34*Paramètres!$B$6*L34)</x:f>
      </x:c>
      <x:c r="Q34" s="61">
        <x:f>IF(OR(M34="",M34=0,O34=""),"",O34/M34)</x:f>
      </x:c>
      <x:c r="R34" s="61" t="n"/>
      <x:c r="S34" s="61" t="n"/>
      <x:c r="T34" s="63">
        <x:f>IF(L34="","",L34*(Paramètres!$B$7+Paramètres!$B$11*Paramètres!$B$5))</x:f>
      </x:c>
      <x:c r="U34" s="63">
        <x:f>IF(P34="","",P34-T34)</x:f>
      </x:c>
      <x:c r="V34" s="60" t="n"/>
      <x:c r="W34" s="64" t="n"/>
      <x:c r="X34" s="64" t="n"/>
    </x:row>
    <x:row r="35">
      <x:c r="A35" s="58" t="n"/>
      <x:c r="B35" s="59" t="n"/>
      <x:c r="C35" s="59" t="n"/>
      <x:c r="D35" s="60" t="n"/>
      <x:c r="E35" s="60" t="n"/>
      <x:c r="F35" s="60" t="n"/>
      <x:c r="G35" s="60" t="n"/>
      <x:c r="H35" s="61" t="n"/>
      <x:c r="I35" s="61" t="n"/>
      <x:c r="J35" s="61" t="n"/>
      <x:c r="K35" s="61" t="n"/>
      <x:c r="L35" s="62" t="n"/>
      <x:c r="M35" s="61">
        <x:f>IF(OR(H35="",I35=""),"",ABS(H35-I35))</x:f>
      </x:c>
      <x:c r="N35" s="63">
        <x:f>IF(M35="","",M35*Paramètres!$B$6*L35)</x:f>
      </x:c>
      <x:c r="O35" s="61">
        <x:f>IF(OR(H35="",K35="",D35=""),"",IF(D35="Long",K35-H35,H35-K35))</x:f>
      </x:c>
      <x:c r="P35" s="63">
        <x:f>IF(O35="","",O35*Paramètres!$B$6*L35)</x:f>
      </x:c>
      <x:c r="Q35" s="61">
        <x:f>IF(OR(M35="",M35=0,O35=""),"",O35/M35)</x:f>
      </x:c>
      <x:c r="R35" s="61" t="n"/>
      <x:c r="S35" s="61" t="n"/>
      <x:c r="T35" s="63">
        <x:f>IF(L35="","",L35*(Paramètres!$B$7+Paramètres!$B$11*Paramètres!$B$5))</x:f>
      </x:c>
      <x:c r="U35" s="63">
        <x:f>IF(P35="","",P35-T35)</x:f>
      </x:c>
      <x:c r="V35" s="60" t="n"/>
      <x:c r="W35" s="64" t="n"/>
      <x:c r="X35" s="64" t="n"/>
    </x:row>
    <x:row r="36">
      <x:c r="A36" s="58" t="n"/>
      <x:c r="B36" s="59" t="n"/>
      <x:c r="C36" s="59" t="n"/>
      <x:c r="D36" s="60" t="n"/>
      <x:c r="E36" s="60" t="n"/>
      <x:c r="F36" s="60" t="n"/>
      <x:c r="G36" s="60" t="n"/>
      <x:c r="H36" s="61" t="n"/>
      <x:c r="I36" s="61" t="n"/>
      <x:c r="J36" s="61" t="n"/>
      <x:c r="K36" s="61" t="n"/>
      <x:c r="L36" s="62" t="n"/>
      <x:c r="M36" s="61">
        <x:f>IF(OR(H36="",I36=""),"",ABS(H36-I36))</x:f>
      </x:c>
      <x:c r="N36" s="63">
        <x:f>IF(M36="","",M36*Paramètres!$B$6*L36)</x:f>
      </x:c>
      <x:c r="O36" s="61">
        <x:f>IF(OR(H36="",K36="",D36=""),"",IF(D36="Long",K36-H36,H36-K36))</x:f>
      </x:c>
      <x:c r="P36" s="63">
        <x:f>IF(O36="","",O36*Paramètres!$B$6*L36)</x:f>
      </x:c>
      <x:c r="Q36" s="61">
        <x:f>IF(OR(M36="",M36=0,O36=""),"",O36/M36)</x:f>
      </x:c>
      <x:c r="R36" s="61" t="n"/>
      <x:c r="S36" s="61" t="n"/>
      <x:c r="T36" s="63">
        <x:f>IF(L36="","",L36*(Paramètres!$B$7+Paramètres!$B$11*Paramètres!$B$5))</x:f>
      </x:c>
      <x:c r="U36" s="63">
        <x:f>IF(P36="","",P36-T36)</x:f>
      </x:c>
      <x:c r="V36" s="60" t="n"/>
      <x:c r="W36" s="64" t="n"/>
      <x:c r="X36" s="64" t="n"/>
    </x:row>
    <x:row r="37">
      <x:c r="A37" s="58" t="n"/>
      <x:c r="B37" s="59" t="n"/>
      <x:c r="C37" s="59" t="n"/>
      <x:c r="D37" s="60" t="n"/>
      <x:c r="E37" s="60" t="n"/>
      <x:c r="F37" s="60" t="n"/>
      <x:c r="G37" s="60" t="n"/>
      <x:c r="H37" s="61" t="n"/>
      <x:c r="I37" s="61" t="n"/>
      <x:c r="J37" s="61" t="n"/>
      <x:c r="K37" s="61" t="n"/>
      <x:c r="L37" s="62" t="n"/>
      <x:c r="M37" s="61">
        <x:f>IF(OR(H37="",I37=""),"",ABS(H37-I37))</x:f>
      </x:c>
      <x:c r="N37" s="63">
        <x:f>IF(M37="","",M37*Paramètres!$B$6*L37)</x:f>
      </x:c>
      <x:c r="O37" s="61">
        <x:f>IF(OR(H37="",K37="",D37=""),"",IF(D37="Long",K37-H37,H37-K37))</x:f>
      </x:c>
      <x:c r="P37" s="63">
        <x:f>IF(O37="","",O37*Paramètres!$B$6*L37)</x:f>
      </x:c>
      <x:c r="Q37" s="61">
        <x:f>IF(OR(M37="",M37=0,O37=""),"",O37/M37)</x:f>
      </x:c>
      <x:c r="R37" s="61" t="n"/>
      <x:c r="S37" s="61" t="n"/>
      <x:c r="T37" s="63">
        <x:f>IF(L37="","",L37*(Paramètres!$B$7+Paramètres!$B$11*Paramètres!$B$5))</x:f>
      </x:c>
      <x:c r="U37" s="63">
        <x:f>IF(P37="","",P37-T37)</x:f>
      </x:c>
      <x:c r="V37" s="60" t="n"/>
      <x:c r="W37" s="64" t="n"/>
      <x:c r="X37" s="64" t="n"/>
    </x:row>
    <x:row r="38">
      <x:c r="A38" s="58" t="n"/>
      <x:c r="B38" s="59" t="n"/>
      <x:c r="C38" s="59" t="n"/>
      <x:c r="D38" s="60" t="n"/>
      <x:c r="E38" s="60" t="n"/>
      <x:c r="F38" s="60" t="n"/>
      <x:c r="G38" s="60" t="n"/>
      <x:c r="H38" s="61" t="n"/>
      <x:c r="I38" s="61" t="n"/>
      <x:c r="J38" s="61" t="n"/>
      <x:c r="K38" s="61" t="n"/>
      <x:c r="L38" s="62" t="n"/>
      <x:c r="M38" s="61">
        <x:f>IF(OR(H38="",I38=""),"",ABS(H38-I38))</x:f>
      </x:c>
      <x:c r="N38" s="63">
        <x:f>IF(M38="","",M38*Paramètres!$B$6*L38)</x:f>
      </x:c>
      <x:c r="O38" s="61">
        <x:f>IF(OR(H38="",K38="",D38=""),"",IF(D38="Long",K38-H38,H38-K38))</x:f>
      </x:c>
      <x:c r="P38" s="63">
        <x:f>IF(O38="","",O38*Paramètres!$B$6*L38)</x:f>
      </x:c>
      <x:c r="Q38" s="61">
        <x:f>IF(OR(M38="",M38=0,O38=""),"",O38/M38)</x:f>
      </x:c>
      <x:c r="R38" s="61" t="n"/>
      <x:c r="S38" s="61" t="n"/>
      <x:c r="T38" s="63">
        <x:f>IF(L38="","",L38*(Paramètres!$B$7+Paramètres!$B$11*Paramètres!$B$5))</x:f>
      </x:c>
      <x:c r="U38" s="63">
        <x:f>IF(P38="","",P38-T38)</x:f>
      </x:c>
      <x:c r="V38" s="60" t="n"/>
      <x:c r="W38" s="64" t="n"/>
      <x:c r="X38" s="64" t="n"/>
    </x:row>
    <x:row r="39">
      <x:c r="A39" s="58" t="n"/>
      <x:c r="B39" s="59" t="n"/>
      <x:c r="C39" s="59" t="n"/>
      <x:c r="D39" s="60" t="n"/>
      <x:c r="E39" s="60" t="n"/>
      <x:c r="F39" s="60" t="n"/>
      <x:c r="G39" s="60" t="n"/>
      <x:c r="H39" s="61" t="n"/>
      <x:c r="I39" s="61" t="n"/>
      <x:c r="J39" s="61" t="n"/>
      <x:c r="K39" s="61" t="n"/>
      <x:c r="L39" s="62" t="n"/>
      <x:c r="M39" s="61">
        <x:f>IF(OR(H39="",I39=""),"",ABS(H39-I39))</x:f>
      </x:c>
      <x:c r="N39" s="63">
        <x:f>IF(M39="","",M39*Paramètres!$B$6*L39)</x:f>
      </x:c>
      <x:c r="O39" s="61">
        <x:f>IF(OR(H39="",K39="",D39=""),"",IF(D39="Long",K39-H39,H39-K39))</x:f>
      </x:c>
      <x:c r="P39" s="63">
        <x:f>IF(O39="","",O39*Paramètres!$B$6*L39)</x:f>
      </x:c>
      <x:c r="Q39" s="61">
        <x:f>IF(OR(M39="",M39=0,O39=""),"",O39/M39)</x:f>
      </x:c>
      <x:c r="R39" s="61" t="n"/>
      <x:c r="S39" s="61" t="n"/>
      <x:c r="T39" s="63">
        <x:f>IF(L39="","",L39*(Paramètres!$B$7+Paramètres!$B$11*Paramètres!$B$5))</x:f>
      </x:c>
      <x:c r="U39" s="63">
        <x:f>IF(P39="","",P39-T39)</x:f>
      </x:c>
      <x:c r="V39" s="60" t="n"/>
      <x:c r="W39" s="64" t="n"/>
      <x:c r="X39" s="64" t="n"/>
    </x:row>
    <x:row r="40">
      <x:c r="A40" s="58" t="n"/>
      <x:c r="B40" s="59" t="n"/>
      <x:c r="C40" s="59" t="n"/>
      <x:c r="D40" s="60" t="n"/>
      <x:c r="E40" s="60" t="n"/>
      <x:c r="F40" s="60" t="n"/>
      <x:c r="G40" s="60" t="n"/>
      <x:c r="H40" s="61" t="n"/>
      <x:c r="I40" s="61" t="n"/>
      <x:c r="J40" s="61" t="n"/>
      <x:c r="K40" s="61" t="n"/>
      <x:c r="L40" s="62" t="n"/>
      <x:c r="M40" s="61">
        <x:f>IF(OR(H40="",I40=""),"",ABS(H40-I40))</x:f>
      </x:c>
      <x:c r="N40" s="63">
        <x:f>IF(M40="","",M40*Paramètres!$B$6*L40)</x:f>
      </x:c>
      <x:c r="O40" s="61">
        <x:f>IF(OR(H40="",K40="",D40=""),"",IF(D40="Long",K40-H40,H40-K40))</x:f>
      </x:c>
      <x:c r="P40" s="63">
        <x:f>IF(O40="","",O40*Paramètres!$B$6*L40)</x:f>
      </x:c>
      <x:c r="Q40" s="61">
        <x:f>IF(OR(M40="",M40=0,O40=""),"",O40/M40)</x:f>
      </x:c>
      <x:c r="R40" s="61" t="n"/>
      <x:c r="S40" s="61" t="n"/>
      <x:c r="T40" s="63">
        <x:f>IF(L40="","",L40*(Paramètres!$B$7+Paramètres!$B$11*Paramètres!$B$5))</x:f>
      </x:c>
      <x:c r="U40" s="63">
        <x:f>IF(P40="","",P40-T40)</x:f>
      </x:c>
      <x:c r="V40" s="60" t="n"/>
      <x:c r="W40" s="64" t="n"/>
      <x:c r="X40" s="64" t="n"/>
    </x:row>
    <x:row r="41">
      <x:c r="A41" s="58" t="n"/>
      <x:c r="B41" s="59" t="n"/>
      <x:c r="C41" s="59" t="n"/>
      <x:c r="D41" s="60" t="n"/>
      <x:c r="E41" s="60" t="n"/>
      <x:c r="F41" s="60" t="n"/>
      <x:c r="G41" s="60" t="n"/>
      <x:c r="H41" s="61" t="n"/>
      <x:c r="I41" s="61" t="n"/>
      <x:c r="J41" s="61" t="n"/>
      <x:c r="K41" s="61" t="n"/>
      <x:c r="L41" s="62" t="n"/>
      <x:c r="M41" s="61">
        <x:f>IF(OR(H41="",I41=""),"",ABS(H41-I41))</x:f>
      </x:c>
      <x:c r="N41" s="63">
        <x:f>IF(M41="","",M41*Paramètres!$B$6*L41)</x:f>
      </x:c>
      <x:c r="O41" s="61">
        <x:f>IF(OR(H41="",K41="",D41=""),"",IF(D41="Long",K41-H41,H41-K41))</x:f>
      </x:c>
      <x:c r="P41" s="63">
        <x:f>IF(O41="","",O41*Paramètres!$B$6*L41)</x:f>
      </x:c>
      <x:c r="Q41" s="61">
        <x:f>IF(OR(M41="",M41=0,O41=""),"",O41/M41)</x:f>
      </x:c>
      <x:c r="R41" s="61" t="n"/>
      <x:c r="S41" s="61" t="n"/>
      <x:c r="T41" s="63">
        <x:f>IF(L41="","",L41*(Paramètres!$B$7+Paramètres!$B$11*Paramètres!$B$5))</x:f>
      </x:c>
      <x:c r="U41" s="63">
        <x:f>IF(P41="","",P41-T41)</x:f>
      </x:c>
      <x:c r="V41" s="60" t="n"/>
      <x:c r="W41" s="64" t="n"/>
      <x:c r="X41" s="64" t="n"/>
    </x:row>
    <x:row r="42">
      <x:c r="A42" s="58" t="n"/>
      <x:c r="B42" s="59" t="n"/>
      <x:c r="C42" s="59" t="n"/>
      <x:c r="D42" s="60" t="n"/>
      <x:c r="E42" s="60" t="n"/>
      <x:c r="F42" s="60" t="n"/>
      <x:c r="G42" s="60" t="n"/>
      <x:c r="H42" s="61" t="n"/>
      <x:c r="I42" s="61" t="n"/>
      <x:c r="J42" s="61" t="n"/>
      <x:c r="K42" s="61" t="n"/>
      <x:c r="L42" s="62" t="n"/>
      <x:c r="M42" s="61">
        <x:f>IF(OR(H42="",I42=""),"",ABS(H42-I42))</x:f>
      </x:c>
      <x:c r="N42" s="63">
        <x:f>IF(M42="","",M42*Paramètres!$B$6*L42)</x:f>
      </x:c>
      <x:c r="O42" s="61">
        <x:f>IF(OR(H42="",K42="",D42=""),"",IF(D42="Long",K42-H42,H42-K42))</x:f>
      </x:c>
      <x:c r="P42" s="63">
        <x:f>IF(O42="","",O42*Paramètres!$B$6*L42)</x:f>
      </x:c>
      <x:c r="Q42" s="61">
        <x:f>IF(OR(M42="",M42=0,O42=""),"",O42/M42)</x:f>
      </x:c>
      <x:c r="R42" s="61" t="n"/>
      <x:c r="S42" s="61" t="n"/>
      <x:c r="T42" s="63">
        <x:f>IF(L42="","",L42*(Paramètres!$B$7+Paramètres!$B$11*Paramètres!$B$5))</x:f>
      </x:c>
      <x:c r="U42" s="63">
        <x:f>IF(P42="","",P42-T42)</x:f>
      </x:c>
      <x:c r="V42" s="60" t="n"/>
      <x:c r="W42" s="64" t="n"/>
      <x:c r="X42" s="64" t="n"/>
    </x:row>
    <x:row r="43">
      <x:c r="A43" s="58" t="n"/>
      <x:c r="B43" s="59" t="n"/>
      <x:c r="C43" s="59" t="n"/>
      <x:c r="D43" s="60" t="n"/>
      <x:c r="E43" s="60" t="n"/>
      <x:c r="F43" s="60" t="n"/>
      <x:c r="G43" s="60" t="n"/>
      <x:c r="H43" s="61" t="n"/>
      <x:c r="I43" s="61" t="n"/>
      <x:c r="J43" s="61" t="n"/>
      <x:c r="K43" s="61" t="n"/>
      <x:c r="L43" s="62" t="n"/>
      <x:c r="M43" s="61">
        <x:f>IF(OR(H43="",I43=""),"",ABS(H43-I43))</x:f>
      </x:c>
      <x:c r="N43" s="63">
        <x:f>IF(M43="","",M43*Paramètres!$B$6*L43)</x:f>
      </x:c>
      <x:c r="O43" s="61">
        <x:f>IF(OR(H43="",K43="",D43=""),"",IF(D43="Long",K43-H43,H43-K43))</x:f>
      </x:c>
      <x:c r="P43" s="63">
        <x:f>IF(O43="","",O43*Paramètres!$B$6*L43)</x:f>
      </x:c>
      <x:c r="Q43" s="61">
        <x:f>IF(OR(M43="",M43=0,O43=""),"",O43/M43)</x:f>
      </x:c>
      <x:c r="R43" s="61" t="n"/>
      <x:c r="S43" s="61" t="n"/>
      <x:c r="T43" s="63">
        <x:f>IF(L43="","",L43*(Paramètres!$B$7+Paramètres!$B$11*Paramètres!$B$5))</x:f>
      </x:c>
      <x:c r="U43" s="63">
        <x:f>IF(P43="","",P43-T43)</x:f>
      </x:c>
      <x:c r="V43" s="60" t="n"/>
      <x:c r="W43" s="64" t="n"/>
      <x:c r="X43" s="64" t="n"/>
    </x:row>
    <x:row r="44">
      <x:c r="A44" s="58" t="n"/>
      <x:c r="B44" s="59" t="n"/>
      <x:c r="C44" s="59" t="n"/>
      <x:c r="D44" s="60" t="n"/>
      <x:c r="E44" s="60" t="n"/>
      <x:c r="F44" s="60" t="n"/>
      <x:c r="G44" s="60" t="n"/>
      <x:c r="H44" s="61" t="n"/>
      <x:c r="I44" s="61" t="n"/>
      <x:c r="J44" s="61" t="n"/>
      <x:c r="K44" s="61" t="n"/>
      <x:c r="L44" s="62" t="n"/>
      <x:c r="M44" s="61">
        <x:f>IF(OR(H44="",I44=""),"",ABS(H44-I44))</x:f>
      </x:c>
      <x:c r="N44" s="63">
        <x:f>IF(M44="","",M44*Paramètres!$B$6*L44)</x:f>
      </x:c>
      <x:c r="O44" s="61">
        <x:f>IF(OR(H44="",K44="",D44=""),"",IF(D44="Long",K44-H44,H44-K44))</x:f>
      </x:c>
      <x:c r="P44" s="63">
        <x:f>IF(O44="","",O44*Paramètres!$B$6*L44)</x:f>
      </x:c>
      <x:c r="Q44" s="61">
        <x:f>IF(OR(M44="",M44=0,O44=""),"",O44/M44)</x:f>
      </x:c>
      <x:c r="R44" s="61" t="n"/>
      <x:c r="S44" s="61" t="n"/>
      <x:c r="T44" s="63">
        <x:f>IF(L44="","",L44*(Paramètres!$B$7+Paramètres!$B$11*Paramètres!$B$5))</x:f>
      </x:c>
      <x:c r="U44" s="63">
        <x:f>IF(P44="","",P44-T44)</x:f>
      </x:c>
      <x:c r="V44" s="60" t="n"/>
      <x:c r="W44" s="64" t="n"/>
      <x:c r="X44" s="64" t="n"/>
    </x:row>
    <x:row r="45">
      <x:c r="A45" s="58" t="n"/>
      <x:c r="B45" s="59" t="n"/>
      <x:c r="C45" s="59" t="n"/>
      <x:c r="D45" s="60" t="n"/>
      <x:c r="E45" s="60" t="n"/>
      <x:c r="F45" s="60" t="n"/>
      <x:c r="G45" s="60" t="n"/>
      <x:c r="H45" s="61" t="n"/>
      <x:c r="I45" s="61" t="n"/>
      <x:c r="J45" s="61" t="n"/>
      <x:c r="K45" s="61" t="n"/>
      <x:c r="L45" s="62" t="n"/>
      <x:c r="M45" s="61">
        <x:f>IF(OR(H45="",I45=""),"",ABS(H45-I45))</x:f>
      </x:c>
      <x:c r="N45" s="63">
        <x:f>IF(M45="","",M45*Paramètres!$B$6*L45)</x:f>
      </x:c>
      <x:c r="O45" s="61">
        <x:f>IF(OR(H45="",K45="",D45=""),"",IF(D45="Long",K45-H45,H45-K45))</x:f>
      </x:c>
      <x:c r="P45" s="63">
        <x:f>IF(O45="","",O45*Paramètres!$B$6*L45)</x:f>
      </x:c>
      <x:c r="Q45" s="61">
        <x:f>IF(OR(M45="",M45=0,O45=""),"",O45/M45)</x:f>
      </x:c>
      <x:c r="R45" s="61" t="n"/>
      <x:c r="S45" s="61" t="n"/>
      <x:c r="T45" s="63">
        <x:f>IF(L45="","",L45*(Paramètres!$B$7+Paramètres!$B$11*Paramètres!$B$5))</x:f>
      </x:c>
      <x:c r="U45" s="63">
        <x:f>IF(P45="","",P45-T45)</x:f>
      </x:c>
      <x:c r="V45" s="60" t="n"/>
      <x:c r="W45" s="64" t="n"/>
      <x:c r="X45" s="64" t="n"/>
    </x:row>
    <x:row r="46">
      <x:c r="A46" s="58" t="n"/>
      <x:c r="B46" s="59" t="n"/>
      <x:c r="C46" s="59" t="n"/>
      <x:c r="D46" s="60" t="n"/>
      <x:c r="E46" s="60" t="n"/>
      <x:c r="F46" s="60" t="n"/>
      <x:c r="G46" s="60" t="n"/>
      <x:c r="H46" s="61" t="n"/>
      <x:c r="I46" s="61" t="n"/>
      <x:c r="J46" s="61" t="n"/>
      <x:c r="K46" s="61" t="n"/>
      <x:c r="L46" s="62" t="n"/>
      <x:c r="M46" s="61">
        <x:f>IF(OR(H46="",I46=""),"",ABS(H46-I46))</x:f>
      </x:c>
      <x:c r="N46" s="63">
        <x:f>IF(M46="","",M46*Paramètres!$B$6*L46)</x:f>
      </x:c>
      <x:c r="O46" s="61">
        <x:f>IF(OR(H46="",K46="",D46=""),"",IF(D46="Long",K46-H46,H46-K46))</x:f>
      </x:c>
      <x:c r="P46" s="63">
        <x:f>IF(O46="","",O46*Paramètres!$B$6*L46)</x:f>
      </x:c>
      <x:c r="Q46" s="61">
        <x:f>IF(OR(M46="",M46=0,O46=""),"",O46/M46)</x:f>
      </x:c>
      <x:c r="R46" s="61" t="n"/>
      <x:c r="S46" s="61" t="n"/>
      <x:c r="T46" s="63">
        <x:f>IF(L46="","",L46*(Paramètres!$B$7+Paramètres!$B$11*Paramètres!$B$5))</x:f>
      </x:c>
      <x:c r="U46" s="63">
        <x:f>IF(P46="","",P46-T46)</x:f>
      </x:c>
      <x:c r="V46" s="60" t="n"/>
      <x:c r="W46" s="64" t="n"/>
      <x:c r="X46" s="64" t="n"/>
    </x:row>
    <x:row r="47">
      <x:c r="A47" s="58" t="n"/>
      <x:c r="B47" s="59" t="n"/>
      <x:c r="C47" s="59" t="n"/>
      <x:c r="D47" s="60" t="n"/>
      <x:c r="E47" s="60" t="n"/>
      <x:c r="F47" s="60" t="n"/>
      <x:c r="G47" s="60" t="n"/>
      <x:c r="H47" s="61" t="n"/>
      <x:c r="I47" s="61" t="n"/>
      <x:c r="J47" s="61" t="n"/>
      <x:c r="K47" s="61" t="n"/>
      <x:c r="L47" s="62" t="n"/>
      <x:c r="M47" s="61">
        <x:f>IF(OR(H47="",I47=""),"",ABS(H47-I47))</x:f>
      </x:c>
      <x:c r="N47" s="63">
        <x:f>IF(M47="","",M47*Paramètres!$B$6*L47)</x:f>
      </x:c>
      <x:c r="O47" s="61">
        <x:f>IF(OR(H47="",K47="",D47=""),"",IF(D47="Long",K47-H47,H47-K47))</x:f>
      </x:c>
      <x:c r="P47" s="63">
        <x:f>IF(O47="","",O47*Paramètres!$B$6*L47)</x:f>
      </x:c>
      <x:c r="Q47" s="61">
        <x:f>IF(OR(M47="",M47=0,O47=""),"",O47/M47)</x:f>
      </x:c>
      <x:c r="R47" s="61" t="n"/>
      <x:c r="S47" s="61" t="n"/>
      <x:c r="T47" s="63">
        <x:f>IF(L47="","",L47*(Paramètres!$B$7+Paramètres!$B$11*Paramètres!$B$5))</x:f>
      </x:c>
      <x:c r="U47" s="63">
        <x:f>IF(P47="","",P47-T47)</x:f>
      </x:c>
      <x:c r="V47" s="60" t="n"/>
      <x:c r="W47" s="64" t="n"/>
      <x:c r="X47" s="64" t="n"/>
    </x:row>
    <x:row r="48">
      <x:c r="A48" s="58" t="n"/>
      <x:c r="B48" s="59" t="n"/>
      <x:c r="C48" s="59" t="n"/>
      <x:c r="D48" s="60" t="n"/>
      <x:c r="E48" s="60" t="n"/>
      <x:c r="F48" s="60" t="n"/>
      <x:c r="G48" s="60" t="n"/>
      <x:c r="H48" s="61" t="n"/>
      <x:c r="I48" s="61" t="n"/>
      <x:c r="J48" s="61" t="n"/>
      <x:c r="K48" s="61" t="n"/>
      <x:c r="L48" s="62" t="n"/>
      <x:c r="M48" s="61">
        <x:f>IF(OR(H48="",I48=""),"",ABS(H48-I48))</x:f>
      </x:c>
      <x:c r="N48" s="63">
        <x:f>IF(M48="","",M48*Paramètres!$B$6*L48)</x:f>
      </x:c>
      <x:c r="O48" s="61">
        <x:f>IF(OR(H48="",K48="",D48=""),"",IF(D48="Long",K48-H48,H48-K48))</x:f>
      </x:c>
      <x:c r="P48" s="63">
        <x:f>IF(O48="","",O48*Paramètres!$B$6*L48)</x:f>
      </x:c>
      <x:c r="Q48" s="61">
        <x:f>IF(OR(M48="",M48=0,O48=""),"",O48/M48)</x:f>
      </x:c>
      <x:c r="R48" s="61" t="n"/>
      <x:c r="S48" s="61" t="n"/>
      <x:c r="T48" s="63">
        <x:f>IF(L48="","",L48*(Paramètres!$B$7+Paramètres!$B$11*Paramètres!$B$5))</x:f>
      </x:c>
      <x:c r="U48" s="63">
        <x:f>IF(P48="","",P48-T48)</x:f>
      </x:c>
      <x:c r="V48" s="60" t="n"/>
      <x:c r="W48" s="64" t="n"/>
      <x:c r="X48" s="64" t="n"/>
    </x:row>
    <x:row r="49">
      <x:c r="A49" s="58" t="n"/>
      <x:c r="B49" s="59" t="n"/>
      <x:c r="C49" s="59" t="n"/>
      <x:c r="D49" s="60" t="n"/>
      <x:c r="E49" s="60" t="n"/>
      <x:c r="F49" s="60" t="n"/>
      <x:c r="G49" s="60" t="n"/>
      <x:c r="H49" s="61" t="n"/>
      <x:c r="I49" s="61" t="n"/>
      <x:c r="J49" s="61" t="n"/>
      <x:c r="K49" s="61" t="n"/>
      <x:c r="L49" s="62" t="n"/>
      <x:c r="M49" s="61">
        <x:f>IF(OR(H49="",I49=""),"",ABS(H49-I49))</x:f>
      </x:c>
      <x:c r="N49" s="63">
        <x:f>IF(M49="","",M49*Paramètres!$B$6*L49)</x:f>
      </x:c>
      <x:c r="O49" s="61">
        <x:f>IF(OR(H49="",K49="",D49=""),"",IF(D49="Long",K49-H49,H49-K49))</x:f>
      </x:c>
      <x:c r="P49" s="63">
        <x:f>IF(O49="","",O49*Paramètres!$B$6*L49)</x:f>
      </x:c>
      <x:c r="Q49" s="61">
        <x:f>IF(OR(M49="",M49=0,O49=""),"",O49/M49)</x:f>
      </x:c>
      <x:c r="R49" s="61" t="n"/>
      <x:c r="S49" s="61" t="n"/>
      <x:c r="T49" s="63">
        <x:f>IF(L49="","",L49*(Paramètres!$B$7+Paramètres!$B$11*Paramètres!$B$5))</x:f>
      </x:c>
      <x:c r="U49" s="63">
        <x:f>IF(P49="","",P49-T49)</x:f>
      </x:c>
      <x:c r="V49" s="60" t="n"/>
      <x:c r="W49" s="64" t="n"/>
      <x:c r="X49" s="64" t="n"/>
    </x:row>
    <x:row r="50">
      <x:c r="A50" s="58" t="n"/>
      <x:c r="B50" s="59" t="n"/>
      <x:c r="C50" s="59" t="n"/>
      <x:c r="D50" s="60" t="n"/>
      <x:c r="E50" s="60" t="n"/>
      <x:c r="F50" s="60" t="n"/>
      <x:c r="G50" s="60" t="n"/>
      <x:c r="H50" s="61" t="n"/>
      <x:c r="I50" s="61" t="n"/>
      <x:c r="J50" s="61" t="n"/>
      <x:c r="K50" s="61" t="n"/>
      <x:c r="L50" s="62" t="n"/>
      <x:c r="M50" s="61">
        <x:f>IF(OR(H50="",I50=""),"",ABS(H50-I50))</x:f>
      </x:c>
      <x:c r="N50" s="63">
        <x:f>IF(M50="","",M50*Paramètres!$B$6*L50)</x:f>
      </x:c>
      <x:c r="O50" s="61">
        <x:f>IF(OR(H50="",K50="",D50=""),"",IF(D50="Long",K50-H50,H50-K50))</x:f>
      </x:c>
      <x:c r="P50" s="63">
        <x:f>IF(O50="","",O50*Paramètres!$B$6*L50)</x:f>
      </x:c>
      <x:c r="Q50" s="61">
        <x:f>IF(OR(M50="",M50=0,O50=""),"",O50/M50)</x:f>
      </x:c>
      <x:c r="R50" s="61" t="n"/>
      <x:c r="S50" s="61" t="n"/>
      <x:c r="T50" s="63">
        <x:f>IF(L50="","",L50*(Paramètres!$B$7+Paramètres!$B$11*Paramètres!$B$5))</x:f>
      </x:c>
      <x:c r="U50" s="63">
        <x:f>IF(P50="","",P50-T50)</x:f>
      </x:c>
      <x:c r="V50" s="60" t="n"/>
      <x:c r="W50" s="64" t="n"/>
      <x:c r="X50" s="64" t="n"/>
    </x:row>
    <x:row r="51">
      <x:c r="A51" s="58" t="n"/>
      <x:c r="B51" s="59" t="n"/>
      <x:c r="C51" s="59" t="n"/>
      <x:c r="D51" s="60" t="n"/>
      <x:c r="E51" s="60" t="n"/>
      <x:c r="F51" s="60" t="n"/>
      <x:c r="G51" s="60" t="n"/>
      <x:c r="H51" s="61" t="n"/>
      <x:c r="I51" s="61" t="n"/>
      <x:c r="J51" s="61" t="n"/>
      <x:c r="K51" s="61" t="n"/>
      <x:c r="L51" s="62" t="n"/>
      <x:c r="M51" s="61">
        <x:f>IF(OR(H51="",I51=""),"",ABS(H51-I51))</x:f>
      </x:c>
      <x:c r="N51" s="63">
        <x:f>IF(M51="","",M51*Paramètres!$B$6*L51)</x:f>
      </x:c>
      <x:c r="O51" s="61">
        <x:f>IF(OR(H51="",K51="",D51=""),"",IF(D51="Long",K51-H51,H51-K51))</x:f>
      </x:c>
      <x:c r="P51" s="63">
        <x:f>IF(O51="","",O51*Paramètres!$B$6*L51)</x:f>
      </x:c>
      <x:c r="Q51" s="61">
        <x:f>IF(OR(M51="",M51=0,O51=""),"",O51/M51)</x:f>
      </x:c>
      <x:c r="R51" s="61" t="n"/>
      <x:c r="S51" s="61" t="n"/>
      <x:c r="T51" s="63">
        <x:f>IF(L51="","",L51*(Paramètres!$B$7+Paramètres!$B$11*Paramètres!$B$5))</x:f>
      </x:c>
      <x:c r="U51" s="63">
        <x:f>IF(P51="","",P51-T51)</x:f>
      </x:c>
      <x:c r="V51" s="60" t="n"/>
      <x:c r="W51" s="64" t="n"/>
      <x:c r="X51" s="64" t="n"/>
    </x:row>
    <x:row r="52">
      <x:c r="A52" s="58" t="n"/>
      <x:c r="B52" s="59" t="n"/>
      <x:c r="C52" s="59" t="n"/>
      <x:c r="D52" s="60" t="n"/>
      <x:c r="E52" s="60" t="n"/>
      <x:c r="F52" s="60" t="n"/>
      <x:c r="G52" s="60" t="n"/>
      <x:c r="H52" s="61" t="n"/>
      <x:c r="I52" s="61" t="n"/>
      <x:c r="J52" s="61" t="n"/>
      <x:c r="K52" s="61" t="n"/>
      <x:c r="L52" s="62" t="n"/>
      <x:c r="M52" s="61">
        <x:f>IF(OR(H52="",I52=""),"",ABS(H52-I52))</x:f>
      </x:c>
      <x:c r="N52" s="63">
        <x:f>IF(M52="","",M52*Paramètres!$B$6*L52)</x:f>
      </x:c>
      <x:c r="O52" s="61">
        <x:f>IF(OR(H52="",K52="",D52=""),"",IF(D52="Long",K52-H52,H52-K52))</x:f>
      </x:c>
      <x:c r="P52" s="63">
        <x:f>IF(O52="","",O52*Paramètres!$B$6*L52)</x:f>
      </x:c>
      <x:c r="Q52" s="61">
        <x:f>IF(OR(M52="",M52=0,O52=""),"",O52/M52)</x:f>
      </x:c>
      <x:c r="R52" s="61" t="n"/>
      <x:c r="S52" s="61" t="n"/>
      <x:c r="T52" s="63">
        <x:f>IF(L52="","",L52*(Paramètres!$B$7+Paramètres!$B$11*Paramètres!$B$5))</x:f>
      </x:c>
      <x:c r="U52" s="63">
        <x:f>IF(P52="","",P52-T52)</x:f>
      </x:c>
      <x:c r="V52" s="60" t="n"/>
      <x:c r="W52" s="64" t="n"/>
      <x:c r="X52" s="64" t="n"/>
    </x:row>
    <x:row r="53">
      <x:c r="A53" s="58" t="n"/>
      <x:c r="B53" s="59" t="n"/>
      <x:c r="C53" s="59" t="n"/>
      <x:c r="D53" s="60" t="n"/>
      <x:c r="E53" s="60" t="n"/>
      <x:c r="F53" s="60" t="n"/>
      <x:c r="G53" s="60" t="n"/>
      <x:c r="H53" s="61" t="n"/>
      <x:c r="I53" s="61" t="n"/>
      <x:c r="J53" s="61" t="n"/>
      <x:c r="K53" s="61" t="n"/>
      <x:c r="L53" s="62" t="n"/>
      <x:c r="M53" s="61">
        <x:f>IF(OR(H53="",I53=""),"",ABS(H53-I53))</x:f>
      </x:c>
      <x:c r="N53" s="63">
        <x:f>IF(M53="","",M53*Paramètres!$B$6*L53)</x:f>
      </x:c>
      <x:c r="O53" s="61">
        <x:f>IF(OR(H53="",K53="",D53=""),"",IF(D53="Long",K53-H53,H53-K53))</x:f>
      </x:c>
      <x:c r="P53" s="63">
        <x:f>IF(O53="","",O53*Paramètres!$B$6*L53)</x:f>
      </x:c>
      <x:c r="Q53" s="61">
        <x:f>IF(OR(M53="",M53=0,O53=""),"",O53/M53)</x:f>
      </x:c>
      <x:c r="R53" s="61" t="n"/>
      <x:c r="S53" s="61" t="n"/>
      <x:c r="T53" s="63">
        <x:f>IF(L53="","",L53*(Paramètres!$B$7+Paramètres!$B$11*Paramètres!$B$5))</x:f>
      </x:c>
      <x:c r="U53" s="63">
        <x:f>IF(P53="","",P53-T53)</x:f>
      </x:c>
      <x:c r="V53" s="60" t="n"/>
      <x:c r="W53" s="64" t="n"/>
      <x:c r="X53" s="64" t="n"/>
    </x:row>
    <x:row r="54">
      <x:c r="A54" s="58" t="n"/>
      <x:c r="B54" s="59" t="n"/>
      <x:c r="C54" s="59" t="n"/>
      <x:c r="D54" s="60" t="n"/>
      <x:c r="E54" s="60" t="n"/>
      <x:c r="F54" s="60" t="n"/>
      <x:c r="G54" s="60" t="n"/>
      <x:c r="H54" s="61" t="n"/>
      <x:c r="I54" s="61" t="n"/>
      <x:c r="J54" s="61" t="n"/>
      <x:c r="K54" s="61" t="n"/>
      <x:c r="L54" s="62" t="n"/>
      <x:c r="M54" s="61">
        <x:f>IF(OR(H54="",I54=""),"",ABS(H54-I54))</x:f>
      </x:c>
      <x:c r="N54" s="63">
        <x:f>IF(M54="","",M54*Paramètres!$B$6*L54)</x:f>
      </x:c>
      <x:c r="O54" s="61">
        <x:f>IF(OR(H54="",K54="",D54=""),"",IF(D54="Long",K54-H54,H54-K54))</x:f>
      </x:c>
      <x:c r="P54" s="63">
        <x:f>IF(O54="","",O54*Paramètres!$B$6*L54)</x:f>
      </x:c>
      <x:c r="Q54" s="61">
        <x:f>IF(OR(M54="",M54=0,O54=""),"",O54/M54)</x:f>
      </x:c>
      <x:c r="R54" s="61" t="n"/>
      <x:c r="S54" s="61" t="n"/>
      <x:c r="T54" s="63">
        <x:f>IF(L54="","",L54*(Paramètres!$B$7+Paramètres!$B$11*Paramètres!$B$5))</x:f>
      </x:c>
      <x:c r="U54" s="63">
        <x:f>IF(P54="","",P54-T54)</x:f>
      </x:c>
      <x:c r="V54" s="60" t="n"/>
      <x:c r="W54" s="64" t="n"/>
      <x:c r="X54" s="64" t="n"/>
    </x:row>
    <x:row r="55">
      <x:c r="A55" s="58" t="n"/>
      <x:c r="B55" s="59" t="n"/>
      <x:c r="C55" s="59" t="n"/>
      <x:c r="D55" s="60" t="n"/>
      <x:c r="E55" s="60" t="n"/>
      <x:c r="F55" s="60" t="n"/>
      <x:c r="G55" s="60" t="n"/>
      <x:c r="H55" s="61" t="n"/>
      <x:c r="I55" s="61" t="n"/>
      <x:c r="J55" s="61" t="n"/>
      <x:c r="K55" s="61" t="n"/>
      <x:c r="L55" s="62" t="n"/>
      <x:c r="M55" s="61">
        <x:f>IF(OR(H55="",I55=""),"",ABS(H55-I55))</x:f>
      </x:c>
      <x:c r="N55" s="63">
        <x:f>IF(M55="","",M55*Paramètres!$B$6*L55)</x:f>
      </x:c>
      <x:c r="O55" s="61">
        <x:f>IF(OR(H55="",K55="",D55=""),"",IF(D55="Long",K55-H55,H55-K55))</x:f>
      </x:c>
      <x:c r="P55" s="63">
        <x:f>IF(O55="","",O55*Paramètres!$B$6*L55)</x:f>
      </x:c>
      <x:c r="Q55" s="61">
        <x:f>IF(OR(M55="",M55=0,O55=""),"",O55/M55)</x:f>
      </x:c>
      <x:c r="R55" s="61" t="n"/>
      <x:c r="S55" s="61" t="n"/>
      <x:c r="T55" s="63">
        <x:f>IF(L55="","",L55*(Paramètres!$B$7+Paramètres!$B$11*Paramètres!$B$5))</x:f>
      </x:c>
      <x:c r="U55" s="63">
        <x:f>IF(P55="","",P55-T55)</x:f>
      </x:c>
      <x:c r="V55" s="60" t="n"/>
      <x:c r="W55" s="64" t="n"/>
      <x:c r="X55" s="64" t="n"/>
    </x:row>
    <x:row r="56">
      <x:c r="A56" s="58" t="n"/>
      <x:c r="B56" s="59" t="n"/>
      <x:c r="C56" s="59" t="n"/>
      <x:c r="D56" s="60" t="n"/>
      <x:c r="E56" s="60" t="n"/>
      <x:c r="F56" s="60" t="n"/>
      <x:c r="G56" s="60" t="n"/>
      <x:c r="H56" s="61" t="n"/>
      <x:c r="I56" s="61" t="n"/>
      <x:c r="J56" s="61" t="n"/>
      <x:c r="K56" s="61" t="n"/>
      <x:c r="L56" s="62" t="n"/>
      <x:c r="M56" s="61">
        <x:f>IF(OR(H56="",I56=""),"",ABS(H56-I56))</x:f>
      </x:c>
      <x:c r="N56" s="63">
        <x:f>IF(M56="","",M56*Paramètres!$B$6*L56)</x:f>
      </x:c>
      <x:c r="O56" s="61">
        <x:f>IF(OR(H56="",K56="",D56=""),"",IF(D56="Long",K56-H56,H56-K56))</x:f>
      </x:c>
      <x:c r="P56" s="63">
        <x:f>IF(O56="","",O56*Paramètres!$B$6*L56)</x:f>
      </x:c>
      <x:c r="Q56" s="61">
        <x:f>IF(OR(M56="",M56=0,O56=""),"",O56/M56)</x:f>
      </x:c>
      <x:c r="R56" s="61" t="n"/>
      <x:c r="S56" s="61" t="n"/>
      <x:c r="T56" s="63">
        <x:f>IF(L56="","",L56*(Paramètres!$B$7+Paramètres!$B$11*Paramètres!$B$5))</x:f>
      </x:c>
      <x:c r="U56" s="63">
        <x:f>IF(P56="","",P56-T56)</x:f>
      </x:c>
      <x:c r="V56" s="60" t="n"/>
      <x:c r="W56" s="64" t="n"/>
      <x:c r="X56" s="64" t="n"/>
    </x:row>
    <x:row r="57">
      <x:c r="A57" s="58" t="n"/>
      <x:c r="B57" s="59" t="n"/>
      <x:c r="C57" s="59" t="n"/>
      <x:c r="D57" s="60" t="n"/>
      <x:c r="E57" s="60" t="n"/>
      <x:c r="F57" s="60" t="n"/>
      <x:c r="G57" s="60" t="n"/>
      <x:c r="H57" s="61" t="n"/>
      <x:c r="I57" s="61" t="n"/>
      <x:c r="J57" s="61" t="n"/>
      <x:c r="K57" s="61" t="n"/>
      <x:c r="L57" s="62" t="n"/>
      <x:c r="M57" s="61">
        <x:f>IF(OR(H57="",I57=""),"",ABS(H57-I57))</x:f>
      </x:c>
      <x:c r="N57" s="63">
        <x:f>IF(M57="","",M57*Paramètres!$B$6*L57)</x:f>
      </x:c>
      <x:c r="O57" s="61">
        <x:f>IF(OR(H57="",K57="",D57=""),"",IF(D57="Long",K57-H57,H57-K57))</x:f>
      </x:c>
      <x:c r="P57" s="63">
        <x:f>IF(O57="","",O57*Paramètres!$B$6*L57)</x:f>
      </x:c>
      <x:c r="Q57" s="61">
        <x:f>IF(OR(M57="",M57=0,O57=""),"",O57/M57)</x:f>
      </x:c>
      <x:c r="R57" s="61" t="n"/>
      <x:c r="S57" s="61" t="n"/>
      <x:c r="T57" s="63">
        <x:f>IF(L57="","",L57*(Paramètres!$B$7+Paramètres!$B$11*Paramètres!$B$5))</x:f>
      </x:c>
      <x:c r="U57" s="63">
        <x:f>IF(P57="","",P57-T57)</x:f>
      </x:c>
      <x:c r="V57" s="60" t="n"/>
      <x:c r="W57" s="64" t="n"/>
      <x:c r="X57" s="64" t="n"/>
    </x:row>
    <x:row r="58">
      <x:c r="A58" s="58" t="n"/>
      <x:c r="B58" s="59" t="n"/>
      <x:c r="C58" s="59" t="n"/>
      <x:c r="D58" s="60" t="n"/>
      <x:c r="E58" s="60" t="n"/>
      <x:c r="F58" s="60" t="n"/>
      <x:c r="G58" s="60" t="n"/>
      <x:c r="H58" s="61" t="n"/>
      <x:c r="I58" s="61" t="n"/>
      <x:c r="J58" s="61" t="n"/>
      <x:c r="K58" s="61" t="n"/>
      <x:c r="L58" s="62" t="n"/>
      <x:c r="M58" s="61">
        <x:f>IF(OR(H58="",I58=""),"",ABS(H58-I58))</x:f>
      </x:c>
      <x:c r="N58" s="63">
        <x:f>IF(M58="","",M58*Paramètres!$B$6*L58)</x:f>
      </x:c>
      <x:c r="O58" s="61">
        <x:f>IF(OR(H58="",K58="",D58=""),"",IF(D58="Long",K58-H58,H58-K58))</x:f>
      </x:c>
      <x:c r="P58" s="63">
        <x:f>IF(O58="","",O58*Paramètres!$B$6*L58)</x:f>
      </x:c>
      <x:c r="Q58" s="61">
        <x:f>IF(OR(M58="",M58=0,O58=""),"",O58/M58)</x:f>
      </x:c>
      <x:c r="R58" s="61" t="n"/>
      <x:c r="S58" s="61" t="n"/>
      <x:c r="T58" s="63">
        <x:f>IF(L58="","",L58*(Paramètres!$B$7+Paramètres!$B$11*Paramètres!$B$5))</x:f>
      </x:c>
      <x:c r="U58" s="63">
        <x:f>IF(P58="","",P58-T58)</x:f>
      </x:c>
      <x:c r="V58" s="60" t="n"/>
      <x:c r="W58" s="64" t="n"/>
      <x:c r="X58" s="64" t="n"/>
    </x:row>
    <x:row r="59">
      <x:c r="A59" s="58" t="n"/>
      <x:c r="B59" s="59" t="n"/>
      <x:c r="C59" s="59" t="n"/>
      <x:c r="D59" s="60" t="n"/>
      <x:c r="E59" s="60" t="n"/>
      <x:c r="F59" s="60" t="n"/>
      <x:c r="G59" s="60" t="n"/>
      <x:c r="H59" s="61" t="n"/>
      <x:c r="I59" s="61" t="n"/>
      <x:c r="J59" s="61" t="n"/>
      <x:c r="K59" s="61" t="n"/>
      <x:c r="L59" s="62" t="n"/>
      <x:c r="M59" s="61">
        <x:f>IF(OR(H59="",I59=""),"",ABS(H59-I59))</x:f>
      </x:c>
      <x:c r="N59" s="63">
        <x:f>IF(M59="","",M59*Paramètres!$B$6*L59)</x:f>
      </x:c>
      <x:c r="O59" s="61">
        <x:f>IF(OR(H59="",K59="",D59=""),"",IF(D59="Long",K59-H59,H59-K59))</x:f>
      </x:c>
      <x:c r="P59" s="63">
        <x:f>IF(O59="","",O59*Paramètres!$B$6*L59)</x:f>
      </x:c>
      <x:c r="Q59" s="61">
        <x:f>IF(OR(M59="",M59=0,O59=""),"",O59/M59)</x:f>
      </x:c>
      <x:c r="R59" s="61" t="n"/>
      <x:c r="S59" s="61" t="n"/>
      <x:c r="T59" s="63">
        <x:f>IF(L59="","",L59*(Paramètres!$B$7+Paramètres!$B$11*Paramètres!$B$5))</x:f>
      </x:c>
      <x:c r="U59" s="63">
        <x:f>IF(P59="","",P59-T59)</x:f>
      </x:c>
      <x:c r="V59" s="60" t="n"/>
      <x:c r="W59" s="64" t="n"/>
      <x:c r="X59" s="64" t="n"/>
    </x:row>
    <x:row r="60">
      <x:c r="A60" s="58" t="n"/>
      <x:c r="B60" s="59" t="n"/>
      <x:c r="C60" s="59" t="n"/>
      <x:c r="D60" s="60" t="n"/>
      <x:c r="E60" s="60" t="n"/>
      <x:c r="F60" s="60" t="n"/>
      <x:c r="G60" s="60" t="n"/>
      <x:c r="H60" s="61" t="n"/>
      <x:c r="I60" s="61" t="n"/>
      <x:c r="J60" s="61" t="n"/>
      <x:c r="K60" s="61" t="n"/>
      <x:c r="L60" s="62" t="n"/>
      <x:c r="M60" s="61">
        <x:f>IF(OR(H60="",I60=""),"",ABS(H60-I60))</x:f>
      </x:c>
      <x:c r="N60" s="63">
        <x:f>IF(M60="","",M60*Paramètres!$B$6*L60)</x:f>
      </x:c>
      <x:c r="O60" s="61">
        <x:f>IF(OR(H60="",K60="",D60=""),"",IF(D60="Long",K60-H60,H60-K60))</x:f>
      </x:c>
      <x:c r="P60" s="63">
        <x:f>IF(O60="","",O60*Paramètres!$B$6*L60)</x:f>
      </x:c>
      <x:c r="Q60" s="61">
        <x:f>IF(OR(M60="",M60=0,O60=""),"",O60/M60)</x:f>
      </x:c>
      <x:c r="R60" s="61" t="n"/>
      <x:c r="S60" s="61" t="n"/>
      <x:c r="T60" s="63">
        <x:f>IF(L60="","",L60*(Paramètres!$B$7+Paramètres!$B$11*Paramètres!$B$5))</x:f>
      </x:c>
      <x:c r="U60" s="63">
        <x:f>IF(P60="","",P60-T60)</x:f>
      </x:c>
      <x:c r="V60" s="60" t="n"/>
      <x:c r="W60" s="64" t="n"/>
      <x:c r="X60" s="64" t="n"/>
    </x:row>
    <x:row r="61">
      <x:c r="A61" s="58" t="n"/>
      <x:c r="B61" s="59" t="n"/>
      <x:c r="C61" s="59" t="n"/>
      <x:c r="D61" s="60" t="n"/>
      <x:c r="E61" s="60" t="n"/>
      <x:c r="F61" s="60" t="n"/>
      <x:c r="G61" s="60" t="n"/>
      <x:c r="H61" s="61" t="n"/>
      <x:c r="I61" s="61" t="n"/>
      <x:c r="J61" s="61" t="n"/>
      <x:c r="K61" s="61" t="n"/>
      <x:c r="L61" s="62" t="n"/>
      <x:c r="M61" s="61">
        <x:f>IF(OR(H61="",I61=""),"",ABS(H61-I61))</x:f>
      </x:c>
      <x:c r="N61" s="63">
        <x:f>IF(M61="","",M61*Paramètres!$B$6*L61)</x:f>
      </x:c>
      <x:c r="O61" s="61">
        <x:f>IF(OR(H61="",K61="",D61=""),"",IF(D61="Long",K61-H61,H61-K61))</x:f>
      </x:c>
      <x:c r="P61" s="63">
        <x:f>IF(O61="","",O61*Paramètres!$B$6*L61)</x:f>
      </x:c>
      <x:c r="Q61" s="61">
        <x:f>IF(OR(M61="",M61=0,O61=""),"",O61/M61)</x:f>
      </x:c>
      <x:c r="R61" s="61" t="n"/>
      <x:c r="S61" s="61" t="n"/>
      <x:c r="T61" s="63">
        <x:f>IF(L61="","",L61*(Paramètres!$B$7+Paramètres!$B$11*Paramètres!$B$5))</x:f>
      </x:c>
      <x:c r="U61" s="63">
        <x:f>IF(P61="","",P61-T61)</x:f>
      </x:c>
      <x:c r="V61" s="60" t="n"/>
      <x:c r="W61" s="64" t="n"/>
      <x:c r="X61" s="64" t="n"/>
    </x:row>
    <x:row r="62">
      <x:c r="A62" s="58" t="n"/>
      <x:c r="B62" s="59" t="n"/>
      <x:c r="C62" s="59" t="n"/>
      <x:c r="D62" s="60" t="n"/>
      <x:c r="E62" s="60" t="n"/>
      <x:c r="F62" s="60" t="n"/>
      <x:c r="G62" s="60" t="n"/>
      <x:c r="H62" s="61" t="n"/>
      <x:c r="I62" s="61" t="n"/>
      <x:c r="J62" s="61" t="n"/>
      <x:c r="K62" s="61" t="n"/>
      <x:c r="L62" s="62" t="n"/>
      <x:c r="M62" s="61">
        <x:f>IF(OR(H62="",I62=""),"",ABS(H62-I62))</x:f>
      </x:c>
      <x:c r="N62" s="63">
        <x:f>IF(M62="","",M62*Paramètres!$B$6*L62)</x:f>
      </x:c>
      <x:c r="O62" s="61">
        <x:f>IF(OR(H62="",K62="",D62=""),"",IF(D62="Long",K62-H62,H62-K62))</x:f>
      </x:c>
      <x:c r="P62" s="63">
        <x:f>IF(O62="","",O62*Paramètres!$B$6*L62)</x:f>
      </x:c>
      <x:c r="Q62" s="61">
        <x:f>IF(OR(M62="",M62=0,O62=""),"",O62/M62)</x:f>
      </x:c>
      <x:c r="R62" s="61" t="n"/>
      <x:c r="S62" s="61" t="n"/>
      <x:c r="T62" s="63">
        <x:f>IF(L62="","",L62*(Paramètres!$B$7+Paramètres!$B$11*Paramètres!$B$5))</x:f>
      </x:c>
      <x:c r="U62" s="63">
        <x:f>IF(P62="","",P62-T62)</x:f>
      </x:c>
      <x:c r="V62" s="60" t="n"/>
      <x:c r="W62" s="64" t="n"/>
      <x:c r="X62" s="64" t="n"/>
    </x:row>
    <x:row r="63">
      <x:c r="A63" s="58" t="n"/>
      <x:c r="B63" s="59" t="n"/>
      <x:c r="C63" s="59" t="n"/>
      <x:c r="D63" s="60" t="n"/>
      <x:c r="E63" s="60" t="n"/>
      <x:c r="F63" s="60" t="n"/>
      <x:c r="G63" s="60" t="n"/>
      <x:c r="H63" s="61" t="n"/>
      <x:c r="I63" s="61" t="n"/>
      <x:c r="J63" s="61" t="n"/>
      <x:c r="K63" s="61" t="n"/>
      <x:c r="L63" s="62" t="n"/>
      <x:c r="M63" s="61">
        <x:f>IF(OR(H63="",I63=""),"",ABS(H63-I63))</x:f>
      </x:c>
      <x:c r="N63" s="63">
        <x:f>IF(M63="","",M63*Paramètres!$B$6*L63)</x:f>
      </x:c>
      <x:c r="O63" s="61">
        <x:f>IF(OR(H63="",K63="",D63=""),"",IF(D63="Long",K63-H63,H63-K63))</x:f>
      </x:c>
      <x:c r="P63" s="63">
        <x:f>IF(O63="","",O63*Paramètres!$B$6*L63)</x:f>
      </x:c>
      <x:c r="Q63" s="61">
        <x:f>IF(OR(M63="",M63=0,O63=""),"",O63/M63)</x:f>
      </x:c>
      <x:c r="R63" s="61" t="n"/>
      <x:c r="S63" s="61" t="n"/>
      <x:c r="T63" s="63">
        <x:f>IF(L63="","",L63*(Paramètres!$B$7+Paramètres!$B$11*Paramètres!$B$5))</x:f>
      </x:c>
      <x:c r="U63" s="63">
        <x:f>IF(P63="","",P63-T63)</x:f>
      </x:c>
      <x:c r="V63" s="60" t="n"/>
      <x:c r="W63" s="64" t="n"/>
      <x:c r="X63" s="64" t="n"/>
    </x:row>
    <x:row r="64">
      <x:c r="A64" s="58" t="n"/>
      <x:c r="B64" s="59" t="n"/>
      <x:c r="C64" s="59" t="n"/>
      <x:c r="D64" s="60" t="n"/>
      <x:c r="E64" s="60" t="n"/>
      <x:c r="F64" s="60" t="n"/>
      <x:c r="G64" s="60" t="n"/>
      <x:c r="H64" s="61" t="n"/>
      <x:c r="I64" s="61" t="n"/>
      <x:c r="J64" s="61" t="n"/>
      <x:c r="K64" s="61" t="n"/>
      <x:c r="L64" s="62" t="n"/>
      <x:c r="M64" s="61">
        <x:f>IF(OR(H64="",I64=""),"",ABS(H64-I64))</x:f>
      </x:c>
      <x:c r="N64" s="63">
        <x:f>IF(M64="","",M64*Paramètres!$B$6*L64)</x:f>
      </x:c>
      <x:c r="O64" s="61">
        <x:f>IF(OR(H64="",K64="",D64=""),"",IF(D64="Long",K64-H64,H64-K64))</x:f>
      </x:c>
      <x:c r="P64" s="63">
        <x:f>IF(O64="","",O64*Paramètres!$B$6*L64)</x:f>
      </x:c>
      <x:c r="Q64" s="61">
        <x:f>IF(OR(M64="",M64=0,O64=""),"",O64/M64)</x:f>
      </x:c>
      <x:c r="R64" s="61" t="n"/>
      <x:c r="S64" s="61" t="n"/>
      <x:c r="T64" s="63">
        <x:f>IF(L64="","",L64*(Paramètres!$B$7+Paramètres!$B$11*Paramètres!$B$5))</x:f>
      </x:c>
      <x:c r="U64" s="63">
        <x:f>IF(P64="","",P64-T64)</x:f>
      </x:c>
      <x:c r="V64" s="60" t="n"/>
      <x:c r="W64" s="64" t="n"/>
      <x:c r="X64" s="64" t="n"/>
    </x:row>
    <x:row r="65">
      <x:c r="A65" s="58" t="n"/>
      <x:c r="B65" s="59" t="n"/>
      <x:c r="C65" s="59" t="n"/>
      <x:c r="D65" s="60" t="n"/>
      <x:c r="E65" s="60" t="n"/>
      <x:c r="F65" s="60" t="n"/>
      <x:c r="G65" s="60" t="n"/>
      <x:c r="H65" s="61" t="n"/>
      <x:c r="I65" s="61" t="n"/>
      <x:c r="J65" s="61" t="n"/>
      <x:c r="K65" s="61" t="n"/>
      <x:c r="L65" s="62" t="n"/>
      <x:c r="M65" s="61">
        <x:f>IF(OR(H65="",I65=""),"",ABS(H65-I65))</x:f>
      </x:c>
      <x:c r="N65" s="63">
        <x:f>IF(M65="","",M65*Paramètres!$B$6*L65)</x:f>
      </x:c>
      <x:c r="O65" s="61">
        <x:f>IF(OR(H65="",K65="",D65=""),"",IF(D65="Long",K65-H65,H65-K65))</x:f>
      </x:c>
      <x:c r="P65" s="63">
        <x:f>IF(O65="","",O65*Paramètres!$B$6*L65)</x:f>
      </x:c>
      <x:c r="Q65" s="61">
        <x:f>IF(OR(M65="",M65=0,O65=""),"",O65/M65)</x:f>
      </x:c>
      <x:c r="R65" s="61" t="n"/>
      <x:c r="S65" s="61" t="n"/>
      <x:c r="T65" s="63">
        <x:f>IF(L65="","",L65*(Paramètres!$B$7+Paramètres!$B$11*Paramètres!$B$5))</x:f>
      </x:c>
      <x:c r="U65" s="63">
        <x:f>IF(P65="","",P65-T65)</x:f>
      </x:c>
      <x:c r="V65" s="60" t="n"/>
      <x:c r="W65" s="64" t="n"/>
      <x:c r="X65" s="64" t="n"/>
    </x:row>
    <x:row r="66">
      <x:c r="A66" s="58" t="n"/>
      <x:c r="B66" s="59" t="n"/>
      <x:c r="C66" s="59" t="n"/>
      <x:c r="D66" s="60" t="n"/>
      <x:c r="E66" s="60" t="n"/>
      <x:c r="F66" s="60" t="n"/>
      <x:c r="G66" s="60" t="n"/>
      <x:c r="H66" s="61" t="n"/>
      <x:c r="I66" s="61" t="n"/>
      <x:c r="J66" s="61" t="n"/>
      <x:c r="K66" s="61" t="n"/>
      <x:c r="L66" s="62" t="n"/>
      <x:c r="M66" s="61">
        <x:f>IF(OR(H66="",I66=""),"",ABS(H66-I66))</x:f>
      </x:c>
      <x:c r="N66" s="63">
        <x:f>IF(M66="","",M66*Paramètres!$B$6*L66)</x:f>
      </x:c>
      <x:c r="O66" s="61">
        <x:f>IF(OR(H66="",K66="",D66=""),"",IF(D66="Long",K66-H66,H66-K66))</x:f>
      </x:c>
      <x:c r="P66" s="63">
        <x:f>IF(O66="","",O66*Paramètres!$B$6*L66)</x:f>
      </x:c>
      <x:c r="Q66" s="61">
        <x:f>IF(OR(M66="",M66=0,O66=""),"",O66/M66)</x:f>
      </x:c>
      <x:c r="R66" s="61" t="n"/>
      <x:c r="S66" s="61" t="n"/>
      <x:c r="T66" s="63">
        <x:f>IF(L66="","",L66*(Paramètres!$B$7+Paramètres!$B$11*Paramètres!$B$5))</x:f>
      </x:c>
      <x:c r="U66" s="63">
        <x:f>IF(P66="","",P66-T66)</x:f>
      </x:c>
      <x:c r="V66" s="60" t="n"/>
      <x:c r="W66" s="64" t="n"/>
      <x:c r="X66" s="64" t="n"/>
    </x:row>
    <x:row r="67">
      <x:c r="A67" s="58" t="n"/>
      <x:c r="B67" s="59" t="n"/>
      <x:c r="C67" s="59" t="n"/>
      <x:c r="D67" s="60" t="n"/>
      <x:c r="E67" s="60" t="n"/>
      <x:c r="F67" s="60" t="n"/>
      <x:c r="G67" s="60" t="n"/>
      <x:c r="H67" s="61" t="n"/>
      <x:c r="I67" s="61" t="n"/>
      <x:c r="J67" s="61" t="n"/>
      <x:c r="K67" s="61" t="n"/>
      <x:c r="L67" s="62" t="n"/>
      <x:c r="M67" s="61">
        <x:f>IF(OR(H67="",I67=""),"",ABS(H67-I67))</x:f>
      </x:c>
      <x:c r="N67" s="63">
        <x:f>IF(M67="","",M67*Paramètres!$B$6*L67)</x:f>
      </x:c>
      <x:c r="O67" s="61">
        <x:f>IF(OR(H67="",K67="",D67=""),"",IF(D67="Long",K67-H67,H67-K67))</x:f>
      </x:c>
      <x:c r="P67" s="63">
        <x:f>IF(O67="","",O67*Paramètres!$B$6*L67)</x:f>
      </x:c>
      <x:c r="Q67" s="61">
        <x:f>IF(OR(M67="",M67=0,O67=""),"",O67/M67)</x:f>
      </x:c>
      <x:c r="R67" s="61" t="n"/>
      <x:c r="S67" s="61" t="n"/>
      <x:c r="T67" s="63">
        <x:f>IF(L67="","",L67*(Paramètres!$B$7+Paramètres!$B$11*Paramètres!$B$5))</x:f>
      </x:c>
      <x:c r="U67" s="63">
        <x:f>IF(P67="","",P67-T67)</x:f>
      </x:c>
      <x:c r="V67" s="60" t="n"/>
      <x:c r="W67" s="64" t="n"/>
      <x:c r="X67" s="64" t="n"/>
    </x:row>
    <x:row r="68">
      <x:c r="A68" s="58" t="n"/>
      <x:c r="B68" s="59" t="n"/>
      <x:c r="C68" s="59" t="n"/>
      <x:c r="D68" s="60" t="n"/>
      <x:c r="E68" s="60" t="n"/>
      <x:c r="F68" s="60" t="n"/>
      <x:c r="G68" s="60" t="n"/>
      <x:c r="H68" s="61" t="n"/>
      <x:c r="I68" s="61" t="n"/>
      <x:c r="J68" s="61" t="n"/>
      <x:c r="K68" s="61" t="n"/>
      <x:c r="L68" s="62" t="n"/>
      <x:c r="M68" s="61">
        <x:f>IF(OR(H68="",I68=""),"",ABS(H68-I68))</x:f>
      </x:c>
      <x:c r="N68" s="63">
        <x:f>IF(M68="","",M68*Paramètres!$B$6*L68)</x:f>
      </x:c>
      <x:c r="O68" s="61">
        <x:f>IF(OR(H68="",K68="",D68=""),"",IF(D68="Long",K68-H68,H68-K68))</x:f>
      </x:c>
      <x:c r="P68" s="63">
        <x:f>IF(O68="","",O68*Paramètres!$B$6*L68)</x:f>
      </x:c>
      <x:c r="Q68" s="61">
        <x:f>IF(OR(M68="",M68=0,O68=""),"",O68/M68)</x:f>
      </x:c>
      <x:c r="R68" s="61" t="n"/>
      <x:c r="S68" s="61" t="n"/>
      <x:c r="T68" s="63">
        <x:f>IF(L68="","",L68*(Paramètres!$B$7+Paramètres!$B$11*Paramètres!$B$5))</x:f>
      </x:c>
      <x:c r="U68" s="63">
        <x:f>IF(P68="","",P68-T68)</x:f>
      </x:c>
      <x:c r="V68" s="60" t="n"/>
      <x:c r="W68" s="64" t="n"/>
      <x:c r="X68" s="64" t="n"/>
    </x:row>
    <x:row r="69">
      <x:c r="A69" s="58" t="n"/>
      <x:c r="B69" s="59" t="n"/>
      <x:c r="C69" s="59" t="n"/>
      <x:c r="D69" s="60" t="n"/>
      <x:c r="E69" s="60" t="n"/>
      <x:c r="F69" s="60" t="n"/>
      <x:c r="G69" s="60" t="n"/>
      <x:c r="H69" s="61" t="n"/>
      <x:c r="I69" s="61" t="n"/>
      <x:c r="J69" s="61" t="n"/>
      <x:c r="K69" s="61" t="n"/>
      <x:c r="L69" s="62" t="n"/>
      <x:c r="M69" s="61">
        <x:f>IF(OR(H69="",I69=""),"",ABS(H69-I69))</x:f>
      </x:c>
      <x:c r="N69" s="63">
        <x:f>IF(M69="","",M69*Paramètres!$B$6*L69)</x:f>
      </x:c>
      <x:c r="O69" s="61">
        <x:f>IF(OR(H69="",K69="",D69=""),"",IF(D69="Long",K69-H69,H69-K69))</x:f>
      </x:c>
      <x:c r="P69" s="63">
        <x:f>IF(O69="","",O69*Paramètres!$B$6*L69)</x:f>
      </x:c>
      <x:c r="Q69" s="61">
        <x:f>IF(OR(M69="",M69=0,O69=""),"",O69/M69)</x:f>
      </x:c>
      <x:c r="R69" s="61" t="n"/>
      <x:c r="S69" s="61" t="n"/>
      <x:c r="T69" s="63">
        <x:f>IF(L69="","",L69*(Paramètres!$B$7+Paramètres!$B$11*Paramètres!$B$5))</x:f>
      </x:c>
      <x:c r="U69" s="63">
        <x:f>IF(P69="","",P69-T69)</x:f>
      </x:c>
      <x:c r="V69" s="60" t="n"/>
      <x:c r="W69" s="64" t="n"/>
      <x:c r="X69" s="64" t="n"/>
    </x:row>
    <x:row r="70">
      <x:c r="A70" s="58" t="n"/>
      <x:c r="B70" s="59" t="n"/>
      <x:c r="C70" s="59" t="n"/>
      <x:c r="D70" s="60" t="n"/>
      <x:c r="E70" s="60" t="n"/>
      <x:c r="F70" s="60" t="n"/>
      <x:c r="G70" s="60" t="n"/>
      <x:c r="H70" s="61" t="n"/>
      <x:c r="I70" s="61" t="n"/>
      <x:c r="J70" s="61" t="n"/>
      <x:c r="K70" s="61" t="n"/>
      <x:c r="L70" s="62" t="n"/>
      <x:c r="M70" s="61">
        <x:f>IF(OR(H70="",I70=""),"",ABS(H70-I70))</x:f>
      </x:c>
      <x:c r="N70" s="63">
        <x:f>IF(M70="","",M70*Paramètres!$B$6*L70)</x:f>
      </x:c>
      <x:c r="O70" s="61">
        <x:f>IF(OR(H70="",K70="",D70=""),"",IF(D70="Long",K70-H70,H70-K70))</x:f>
      </x:c>
      <x:c r="P70" s="63">
        <x:f>IF(O70="","",O70*Paramètres!$B$6*L70)</x:f>
      </x:c>
      <x:c r="Q70" s="61">
        <x:f>IF(OR(M70="",M70=0,O70=""),"",O70/M70)</x:f>
      </x:c>
      <x:c r="R70" s="61" t="n"/>
      <x:c r="S70" s="61" t="n"/>
      <x:c r="T70" s="63">
        <x:f>IF(L70="","",L70*(Paramètres!$B$7+Paramètres!$B$11*Paramètres!$B$5))</x:f>
      </x:c>
      <x:c r="U70" s="63">
        <x:f>IF(P70="","",P70-T70)</x:f>
      </x:c>
      <x:c r="V70" s="60" t="n"/>
      <x:c r="W70" s="64" t="n"/>
      <x:c r="X70" s="64" t="n"/>
    </x:row>
    <x:row r="71">
      <x:c r="A71" s="58" t="n"/>
      <x:c r="B71" s="59" t="n"/>
      <x:c r="C71" s="59" t="n"/>
      <x:c r="D71" s="60" t="n"/>
      <x:c r="E71" s="60" t="n"/>
      <x:c r="F71" s="60" t="n"/>
      <x:c r="G71" s="60" t="n"/>
      <x:c r="H71" s="61" t="n"/>
      <x:c r="I71" s="61" t="n"/>
      <x:c r="J71" s="61" t="n"/>
      <x:c r="K71" s="61" t="n"/>
      <x:c r="L71" s="62" t="n"/>
      <x:c r="M71" s="61">
        <x:f>IF(OR(H71="",I71=""),"",ABS(H71-I71))</x:f>
      </x:c>
      <x:c r="N71" s="63">
        <x:f>IF(M71="","",M71*Paramètres!$B$6*L71)</x:f>
      </x:c>
      <x:c r="O71" s="61">
        <x:f>IF(OR(H71="",K71="",D71=""),"",IF(D71="Long",K71-H71,H71-K71))</x:f>
      </x:c>
      <x:c r="P71" s="63">
        <x:f>IF(O71="","",O71*Paramètres!$B$6*L71)</x:f>
      </x:c>
      <x:c r="Q71" s="61">
        <x:f>IF(OR(M71="",M71=0,O71=""),"",O71/M71)</x:f>
      </x:c>
      <x:c r="R71" s="61" t="n"/>
      <x:c r="S71" s="61" t="n"/>
      <x:c r="T71" s="63">
        <x:f>IF(L71="","",L71*(Paramètres!$B$7+Paramètres!$B$11*Paramètres!$B$5))</x:f>
      </x:c>
      <x:c r="U71" s="63">
        <x:f>IF(P71="","",P71-T71)</x:f>
      </x:c>
      <x:c r="V71" s="60" t="n"/>
      <x:c r="W71" s="64" t="n"/>
      <x:c r="X71" s="64" t="n"/>
    </x:row>
    <x:row r="72">
      <x:c r="A72" s="58" t="n"/>
      <x:c r="B72" s="59" t="n"/>
      <x:c r="C72" s="59" t="n"/>
      <x:c r="D72" s="60" t="n"/>
      <x:c r="E72" s="60" t="n"/>
      <x:c r="F72" s="60" t="n"/>
      <x:c r="G72" s="60" t="n"/>
      <x:c r="H72" s="61" t="n"/>
      <x:c r="I72" s="61" t="n"/>
      <x:c r="J72" s="61" t="n"/>
      <x:c r="K72" s="61" t="n"/>
      <x:c r="L72" s="62" t="n"/>
      <x:c r="M72" s="61">
        <x:f>IF(OR(H72="",I72=""),"",ABS(H72-I72))</x:f>
      </x:c>
      <x:c r="N72" s="63">
        <x:f>IF(M72="","",M72*Paramètres!$B$6*L72)</x:f>
      </x:c>
      <x:c r="O72" s="61">
        <x:f>IF(OR(H72="",K72="",D72=""),"",IF(D72="Long",K72-H72,H72-K72))</x:f>
      </x:c>
      <x:c r="P72" s="63">
        <x:f>IF(O72="","",O72*Paramètres!$B$6*L72)</x:f>
      </x:c>
      <x:c r="Q72" s="61">
        <x:f>IF(OR(M72="",M72=0,O72=""),"",O72/M72)</x:f>
      </x:c>
      <x:c r="R72" s="61" t="n"/>
      <x:c r="S72" s="61" t="n"/>
      <x:c r="T72" s="63">
        <x:f>IF(L72="","",L72*(Paramètres!$B$7+Paramètres!$B$11*Paramètres!$B$5))</x:f>
      </x:c>
      <x:c r="U72" s="63">
        <x:f>IF(P72="","",P72-T72)</x:f>
      </x:c>
      <x:c r="V72" s="60" t="n"/>
      <x:c r="W72" s="64" t="n"/>
      <x:c r="X72" s="64" t="n"/>
    </x:row>
    <x:row r="73">
      <x:c r="A73" s="58" t="n"/>
      <x:c r="B73" s="59" t="n"/>
      <x:c r="C73" s="59" t="n"/>
      <x:c r="D73" s="60" t="n"/>
      <x:c r="E73" s="60" t="n"/>
      <x:c r="F73" s="60" t="n"/>
      <x:c r="G73" s="60" t="n"/>
      <x:c r="H73" s="61" t="n"/>
      <x:c r="I73" s="61" t="n"/>
      <x:c r="J73" s="61" t="n"/>
      <x:c r="K73" s="61" t="n"/>
      <x:c r="L73" s="62" t="n"/>
      <x:c r="M73" s="61">
        <x:f>IF(OR(H73="",I73=""),"",ABS(H73-I73))</x:f>
      </x:c>
      <x:c r="N73" s="63">
        <x:f>IF(M73="","",M73*Paramètres!$B$6*L73)</x:f>
      </x:c>
      <x:c r="O73" s="61">
        <x:f>IF(OR(H73="",K73="",D73=""),"",IF(D73="Long",K73-H73,H73-K73))</x:f>
      </x:c>
      <x:c r="P73" s="63">
        <x:f>IF(O73="","",O73*Paramètres!$B$6*L73)</x:f>
      </x:c>
      <x:c r="Q73" s="61">
        <x:f>IF(OR(M73="",M73=0,O73=""),"",O73/M73)</x:f>
      </x:c>
      <x:c r="R73" s="61" t="n"/>
      <x:c r="S73" s="61" t="n"/>
      <x:c r="T73" s="63">
        <x:f>IF(L73="","",L73*(Paramètres!$B$7+Paramètres!$B$11*Paramètres!$B$5))</x:f>
      </x:c>
      <x:c r="U73" s="63">
        <x:f>IF(P73="","",P73-T73)</x:f>
      </x:c>
      <x:c r="V73" s="60" t="n"/>
      <x:c r="W73" s="64" t="n"/>
      <x:c r="X73" s="64" t="n"/>
    </x:row>
    <x:row r="74">
      <x:c r="A74" s="58" t="n"/>
      <x:c r="B74" s="59" t="n"/>
      <x:c r="C74" s="59" t="n"/>
      <x:c r="D74" s="60" t="n"/>
      <x:c r="E74" s="60" t="n"/>
      <x:c r="F74" s="60" t="n"/>
      <x:c r="G74" s="60" t="n"/>
      <x:c r="H74" s="61" t="n"/>
      <x:c r="I74" s="61" t="n"/>
      <x:c r="J74" s="61" t="n"/>
      <x:c r="K74" s="61" t="n"/>
      <x:c r="L74" s="62" t="n"/>
      <x:c r="M74" s="61">
        <x:f>IF(OR(H74="",I74=""),"",ABS(H74-I74))</x:f>
      </x:c>
      <x:c r="N74" s="63">
        <x:f>IF(M74="","",M74*Paramètres!$B$6*L74)</x:f>
      </x:c>
      <x:c r="O74" s="61">
        <x:f>IF(OR(H74="",K74="",D74=""),"",IF(D74="Long",K74-H74,H74-K74))</x:f>
      </x:c>
      <x:c r="P74" s="63">
        <x:f>IF(O74="","",O74*Paramètres!$B$6*L74)</x:f>
      </x:c>
      <x:c r="Q74" s="61">
        <x:f>IF(OR(M74="",M74=0,O74=""),"",O74/M74)</x:f>
      </x:c>
      <x:c r="R74" s="61" t="n"/>
      <x:c r="S74" s="61" t="n"/>
      <x:c r="T74" s="63">
        <x:f>IF(L74="","",L74*(Paramètres!$B$7+Paramètres!$B$11*Paramètres!$B$5))</x:f>
      </x:c>
      <x:c r="U74" s="63">
        <x:f>IF(P74="","",P74-T74)</x:f>
      </x:c>
      <x:c r="V74" s="60" t="n"/>
      <x:c r="W74" s="64" t="n"/>
      <x:c r="X74" s="64" t="n"/>
    </x:row>
    <x:row r="75">
      <x:c r="A75" s="58" t="n"/>
      <x:c r="B75" s="59" t="n"/>
      <x:c r="C75" s="59" t="n"/>
      <x:c r="D75" s="60" t="n"/>
      <x:c r="E75" s="60" t="n"/>
      <x:c r="F75" s="60" t="n"/>
      <x:c r="G75" s="60" t="n"/>
      <x:c r="H75" s="61" t="n"/>
      <x:c r="I75" s="61" t="n"/>
      <x:c r="J75" s="61" t="n"/>
      <x:c r="K75" s="61" t="n"/>
      <x:c r="L75" s="62" t="n"/>
      <x:c r="M75" s="61">
        <x:f>IF(OR(H75="",I75=""),"",ABS(H75-I75))</x:f>
      </x:c>
      <x:c r="N75" s="63">
        <x:f>IF(M75="","",M75*Paramètres!$B$6*L75)</x:f>
      </x:c>
      <x:c r="O75" s="61">
        <x:f>IF(OR(H75="",K75="",D75=""),"",IF(D75="Long",K75-H75,H75-K75))</x:f>
      </x:c>
      <x:c r="P75" s="63">
        <x:f>IF(O75="","",O75*Paramètres!$B$6*L75)</x:f>
      </x:c>
      <x:c r="Q75" s="61">
        <x:f>IF(OR(M75="",M75=0,O75=""),"",O75/M75)</x:f>
      </x:c>
      <x:c r="R75" s="61" t="n"/>
      <x:c r="S75" s="61" t="n"/>
      <x:c r="T75" s="63">
        <x:f>IF(L75="","",L75*(Paramètres!$B$7+Paramètres!$B$11*Paramètres!$B$5))</x:f>
      </x:c>
      <x:c r="U75" s="63">
        <x:f>IF(P75="","",P75-T75)</x:f>
      </x:c>
      <x:c r="V75" s="60" t="n"/>
      <x:c r="W75" s="64" t="n"/>
      <x:c r="X75" s="64" t="n"/>
    </x:row>
    <x:row r="76">
      <x:c r="A76" s="58" t="n"/>
      <x:c r="B76" s="59" t="n"/>
      <x:c r="C76" s="59" t="n"/>
      <x:c r="D76" s="60" t="n"/>
      <x:c r="E76" s="60" t="n"/>
      <x:c r="F76" s="60" t="n"/>
      <x:c r="G76" s="60" t="n"/>
      <x:c r="H76" s="61" t="n"/>
      <x:c r="I76" s="61" t="n"/>
      <x:c r="J76" s="61" t="n"/>
      <x:c r="K76" s="61" t="n"/>
      <x:c r="L76" s="62" t="n"/>
      <x:c r="M76" s="61">
        <x:f>IF(OR(H76="",I76=""),"",ABS(H76-I76))</x:f>
      </x:c>
      <x:c r="N76" s="63">
        <x:f>IF(M76="","",M76*Paramètres!$B$6*L76)</x:f>
      </x:c>
      <x:c r="O76" s="61">
        <x:f>IF(OR(H76="",K76="",D76=""),"",IF(D76="Long",K76-H76,H76-K76))</x:f>
      </x:c>
      <x:c r="P76" s="63">
        <x:f>IF(O76="","",O76*Paramètres!$B$6*L76)</x:f>
      </x:c>
      <x:c r="Q76" s="61">
        <x:f>IF(OR(M76="",M76=0,O76=""),"",O76/M76)</x:f>
      </x:c>
      <x:c r="R76" s="61" t="n"/>
      <x:c r="S76" s="61" t="n"/>
      <x:c r="T76" s="63">
        <x:f>IF(L76="","",L76*(Paramètres!$B$7+Paramètres!$B$11*Paramètres!$B$5))</x:f>
      </x:c>
      <x:c r="U76" s="63">
        <x:f>IF(P76="","",P76-T76)</x:f>
      </x:c>
      <x:c r="V76" s="60" t="n"/>
      <x:c r="W76" s="64" t="n"/>
      <x:c r="X76" s="64" t="n"/>
    </x:row>
    <x:row r="77">
      <x:c r="A77" s="58" t="n"/>
      <x:c r="B77" s="59" t="n"/>
      <x:c r="C77" s="59" t="n"/>
      <x:c r="D77" s="60" t="n"/>
      <x:c r="E77" s="60" t="n"/>
      <x:c r="F77" s="60" t="n"/>
      <x:c r="G77" s="60" t="n"/>
      <x:c r="H77" s="61" t="n"/>
      <x:c r="I77" s="61" t="n"/>
      <x:c r="J77" s="61" t="n"/>
      <x:c r="K77" s="61" t="n"/>
      <x:c r="L77" s="62" t="n"/>
      <x:c r="M77" s="61">
        <x:f>IF(OR(H77="",I77=""),"",ABS(H77-I77))</x:f>
      </x:c>
      <x:c r="N77" s="63">
        <x:f>IF(M77="","",M77*Paramètres!$B$6*L77)</x:f>
      </x:c>
      <x:c r="O77" s="61">
        <x:f>IF(OR(H77="",K77="",D77=""),"",IF(D77="Long",K77-H77,H77-K77))</x:f>
      </x:c>
      <x:c r="P77" s="63">
        <x:f>IF(O77="","",O77*Paramètres!$B$6*L77)</x:f>
      </x:c>
      <x:c r="Q77" s="61">
        <x:f>IF(OR(M77="",M77=0,O77=""),"",O77/M77)</x:f>
      </x:c>
      <x:c r="R77" s="61" t="n"/>
      <x:c r="S77" s="61" t="n"/>
      <x:c r="T77" s="63">
        <x:f>IF(L77="","",L77*(Paramètres!$B$7+Paramètres!$B$11*Paramètres!$B$5))</x:f>
      </x:c>
      <x:c r="U77" s="63">
        <x:f>IF(P77="","",P77-T77)</x:f>
      </x:c>
      <x:c r="V77" s="60" t="n"/>
      <x:c r="W77" s="64" t="n"/>
      <x:c r="X77" s="64" t="n"/>
    </x:row>
    <x:row r="78">
      <x:c r="A78" s="58" t="n"/>
      <x:c r="B78" s="59" t="n"/>
      <x:c r="C78" s="59" t="n"/>
      <x:c r="D78" s="60" t="n"/>
      <x:c r="E78" s="60" t="n"/>
      <x:c r="F78" s="60" t="n"/>
      <x:c r="G78" s="60" t="n"/>
      <x:c r="H78" s="61" t="n"/>
      <x:c r="I78" s="61" t="n"/>
      <x:c r="J78" s="61" t="n"/>
      <x:c r="K78" s="61" t="n"/>
      <x:c r="L78" s="62" t="n"/>
      <x:c r="M78" s="61">
        <x:f>IF(OR(H78="",I78=""),"",ABS(H78-I78))</x:f>
      </x:c>
      <x:c r="N78" s="63">
        <x:f>IF(M78="","",M78*Paramètres!$B$6*L78)</x:f>
      </x:c>
      <x:c r="O78" s="61">
        <x:f>IF(OR(H78="",K78="",D78=""),"",IF(D78="Long",K78-H78,H78-K78))</x:f>
      </x:c>
      <x:c r="P78" s="63">
        <x:f>IF(O78="","",O78*Paramètres!$B$6*L78)</x:f>
      </x:c>
      <x:c r="Q78" s="61">
        <x:f>IF(OR(M78="",M78=0,O78=""),"",O78/M78)</x:f>
      </x:c>
      <x:c r="R78" s="61" t="n"/>
      <x:c r="S78" s="61" t="n"/>
      <x:c r="T78" s="63">
        <x:f>IF(L78="","",L78*(Paramètres!$B$7+Paramètres!$B$11*Paramètres!$B$5))</x:f>
      </x:c>
      <x:c r="U78" s="63">
        <x:f>IF(P78="","",P78-T78)</x:f>
      </x:c>
      <x:c r="V78" s="60" t="n"/>
      <x:c r="W78" s="64" t="n"/>
      <x:c r="X78" s="64" t="n"/>
    </x:row>
    <x:row r="79">
      <x:c r="A79" s="58" t="n"/>
      <x:c r="B79" s="59" t="n"/>
      <x:c r="C79" s="59" t="n"/>
      <x:c r="D79" s="60" t="n"/>
      <x:c r="E79" s="60" t="n"/>
      <x:c r="F79" s="60" t="n"/>
      <x:c r="G79" s="60" t="n"/>
      <x:c r="H79" s="61" t="n"/>
      <x:c r="I79" s="61" t="n"/>
      <x:c r="J79" s="61" t="n"/>
      <x:c r="K79" s="61" t="n"/>
      <x:c r="L79" s="62" t="n"/>
      <x:c r="M79" s="61">
        <x:f>IF(OR(H79="",I79=""),"",ABS(H79-I79))</x:f>
      </x:c>
      <x:c r="N79" s="63">
        <x:f>IF(M79="","",M79*Paramètres!$B$6*L79)</x:f>
      </x:c>
      <x:c r="O79" s="61">
        <x:f>IF(OR(H79="",K79="",D79=""),"",IF(D79="Long",K79-H79,H79-K79))</x:f>
      </x:c>
      <x:c r="P79" s="63">
        <x:f>IF(O79="","",O79*Paramètres!$B$6*L79)</x:f>
      </x:c>
      <x:c r="Q79" s="61">
        <x:f>IF(OR(M79="",M79=0,O79=""),"",O79/M79)</x:f>
      </x:c>
      <x:c r="R79" s="61" t="n"/>
      <x:c r="S79" s="61" t="n"/>
      <x:c r="T79" s="63">
        <x:f>IF(L79="","",L79*(Paramètres!$B$7+Paramètres!$B$11*Paramètres!$B$5))</x:f>
      </x:c>
      <x:c r="U79" s="63">
        <x:f>IF(P79="","",P79-T79)</x:f>
      </x:c>
      <x:c r="V79" s="60" t="n"/>
      <x:c r="W79" s="64" t="n"/>
      <x:c r="X79" s="64" t="n"/>
    </x:row>
    <x:row r="80">
      <x:c r="A80" s="58" t="n"/>
      <x:c r="B80" s="59" t="n"/>
      <x:c r="C80" s="59" t="n"/>
      <x:c r="D80" s="60" t="n"/>
      <x:c r="E80" s="60" t="n"/>
      <x:c r="F80" s="60" t="n"/>
      <x:c r="G80" s="60" t="n"/>
      <x:c r="H80" s="61" t="n"/>
      <x:c r="I80" s="61" t="n"/>
      <x:c r="J80" s="61" t="n"/>
      <x:c r="K80" s="61" t="n"/>
      <x:c r="L80" s="62" t="n"/>
      <x:c r="M80" s="61">
        <x:f>IF(OR(H80="",I80=""),"",ABS(H80-I80))</x:f>
      </x:c>
      <x:c r="N80" s="63">
        <x:f>IF(M80="","",M80*Paramètres!$B$6*L80)</x:f>
      </x:c>
      <x:c r="O80" s="61">
        <x:f>IF(OR(H80="",K80="",D80=""),"",IF(D80="Long",K80-H80,H80-K80))</x:f>
      </x:c>
      <x:c r="P80" s="63">
        <x:f>IF(O80="","",O80*Paramètres!$B$6*L80)</x:f>
      </x:c>
      <x:c r="Q80" s="61">
        <x:f>IF(OR(M80="",M80=0,O80=""),"",O80/M80)</x:f>
      </x:c>
      <x:c r="R80" s="61" t="n"/>
      <x:c r="S80" s="61" t="n"/>
      <x:c r="T80" s="63">
        <x:f>IF(L80="","",L80*(Paramètres!$B$7+Paramètres!$B$11*Paramètres!$B$5))</x:f>
      </x:c>
      <x:c r="U80" s="63">
        <x:f>IF(P80="","",P80-T80)</x:f>
      </x:c>
      <x:c r="V80" s="60" t="n"/>
      <x:c r="W80" s="64" t="n"/>
      <x:c r="X80" s="64" t="n"/>
    </x:row>
    <x:row r="81">
      <x:c r="A81" s="58" t="n"/>
      <x:c r="B81" s="59" t="n"/>
      <x:c r="C81" s="59" t="n"/>
      <x:c r="D81" s="60" t="n"/>
      <x:c r="E81" s="60" t="n"/>
      <x:c r="F81" s="60" t="n"/>
      <x:c r="G81" s="60" t="n"/>
      <x:c r="H81" s="61" t="n"/>
      <x:c r="I81" s="61" t="n"/>
      <x:c r="J81" s="61" t="n"/>
      <x:c r="K81" s="61" t="n"/>
      <x:c r="L81" s="62" t="n"/>
      <x:c r="M81" s="61">
        <x:f>IF(OR(H81="",I81=""),"",ABS(H81-I81))</x:f>
      </x:c>
      <x:c r="N81" s="63">
        <x:f>IF(M81="","",M81*Paramètres!$B$6*L81)</x:f>
      </x:c>
      <x:c r="O81" s="61">
        <x:f>IF(OR(H81="",K81="",D81=""),"",IF(D81="Long",K81-H81,H81-K81))</x:f>
      </x:c>
      <x:c r="P81" s="63">
        <x:f>IF(O81="","",O81*Paramètres!$B$6*L81)</x:f>
      </x:c>
      <x:c r="Q81" s="61">
        <x:f>IF(OR(M81="",M81=0,O81=""),"",O81/M81)</x:f>
      </x:c>
      <x:c r="R81" s="61" t="n"/>
      <x:c r="S81" s="61" t="n"/>
      <x:c r="T81" s="63">
        <x:f>IF(L81="","",L81*(Paramètres!$B$7+Paramètres!$B$11*Paramètres!$B$5))</x:f>
      </x:c>
      <x:c r="U81" s="63">
        <x:f>IF(P81="","",P81-T81)</x:f>
      </x:c>
      <x:c r="V81" s="60" t="n"/>
      <x:c r="W81" s="64" t="n"/>
      <x:c r="X81" s="64" t="n"/>
    </x:row>
    <x:row r="82">
      <x:c r="A82" s="58" t="n"/>
      <x:c r="B82" s="59" t="n"/>
      <x:c r="C82" s="59" t="n"/>
      <x:c r="D82" s="60" t="n"/>
      <x:c r="E82" s="60" t="n"/>
      <x:c r="F82" s="60" t="n"/>
      <x:c r="G82" s="60" t="n"/>
      <x:c r="H82" s="61" t="n"/>
      <x:c r="I82" s="61" t="n"/>
      <x:c r="J82" s="61" t="n"/>
      <x:c r="K82" s="61" t="n"/>
      <x:c r="L82" s="62" t="n"/>
      <x:c r="M82" s="61">
        <x:f>IF(OR(H82="",I82=""),"",ABS(H82-I82))</x:f>
      </x:c>
      <x:c r="N82" s="63">
        <x:f>IF(M82="","",M82*Paramètres!$B$6*L82)</x:f>
      </x:c>
      <x:c r="O82" s="61">
        <x:f>IF(OR(H82="",K82="",D82=""),"",IF(D82="Long",K82-H82,H82-K82))</x:f>
      </x:c>
      <x:c r="P82" s="63">
        <x:f>IF(O82="","",O82*Paramètres!$B$6*L82)</x:f>
      </x:c>
      <x:c r="Q82" s="61">
        <x:f>IF(OR(M82="",M82=0,O82=""),"",O82/M82)</x:f>
      </x:c>
      <x:c r="R82" s="61" t="n"/>
      <x:c r="S82" s="61" t="n"/>
      <x:c r="T82" s="63">
        <x:f>IF(L82="","",L82*(Paramètres!$B$7+Paramètres!$B$11*Paramètres!$B$5))</x:f>
      </x:c>
      <x:c r="U82" s="63">
        <x:f>IF(P82="","",P82-T82)</x:f>
      </x:c>
      <x:c r="V82" s="60" t="n"/>
      <x:c r="W82" s="64" t="n"/>
      <x:c r="X82" s="64" t="n"/>
    </x:row>
    <x:row r="83">
      <x:c r="A83" s="58" t="n"/>
      <x:c r="B83" s="59" t="n"/>
      <x:c r="C83" s="59" t="n"/>
      <x:c r="D83" s="60" t="n"/>
      <x:c r="E83" s="60" t="n"/>
      <x:c r="F83" s="60" t="n"/>
      <x:c r="G83" s="60" t="n"/>
      <x:c r="H83" s="61" t="n"/>
      <x:c r="I83" s="61" t="n"/>
      <x:c r="J83" s="61" t="n"/>
      <x:c r="K83" s="61" t="n"/>
      <x:c r="L83" s="62" t="n"/>
      <x:c r="M83" s="61">
        <x:f>IF(OR(H83="",I83=""),"",ABS(H83-I83))</x:f>
      </x:c>
      <x:c r="N83" s="63">
        <x:f>IF(M83="","",M83*Paramètres!$B$6*L83)</x:f>
      </x:c>
      <x:c r="O83" s="61">
        <x:f>IF(OR(H83="",K83="",D83=""),"",IF(D83="Long",K83-H83,H83-K83))</x:f>
      </x:c>
      <x:c r="P83" s="63">
        <x:f>IF(O83="","",O83*Paramètres!$B$6*L83)</x:f>
      </x:c>
      <x:c r="Q83" s="61">
        <x:f>IF(OR(M83="",M83=0,O83=""),"",O83/M83)</x:f>
      </x:c>
      <x:c r="R83" s="61" t="n"/>
      <x:c r="S83" s="61" t="n"/>
      <x:c r="T83" s="63">
        <x:f>IF(L83="","",L83*(Paramètres!$B$7+Paramètres!$B$11*Paramètres!$B$5))</x:f>
      </x:c>
      <x:c r="U83" s="63">
        <x:f>IF(P83="","",P83-T83)</x:f>
      </x:c>
      <x:c r="V83" s="60" t="n"/>
      <x:c r="W83" s="64" t="n"/>
      <x:c r="X83" s="64" t="n"/>
    </x:row>
    <x:row r="84">
      <x:c r="A84" s="58" t="n"/>
      <x:c r="B84" s="59" t="n"/>
      <x:c r="C84" s="59" t="n"/>
      <x:c r="D84" s="60" t="n"/>
      <x:c r="E84" s="60" t="n"/>
      <x:c r="F84" s="60" t="n"/>
      <x:c r="G84" s="60" t="n"/>
      <x:c r="H84" s="61" t="n"/>
      <x:c r="I84" s="61" t="n"/>
      <x:c r="J84" s="61" t="n"/>
      <x:c r="K84" s="61" t="n"/>
      <x:c r="L84" s="62" t="n"/>
      <x:c r="M84" s="61">
        <x:f>IF(OR(H84="",I84=""),"",ABS(H84-I84))</x:f>
      </x:c>
      <x:c r="N84" s="63">
        <x:f>IF(M84="","",M84*Paramètres!$B$6*L84)</x:f>
      </x:c>
      <x:c r="O84" s="61">
        <x:f>IF(OR(H84="",K84="",D84=""),"",IF(D84="Long",K84-H84,H84-K84))</x:f>
      </x:c>
      <x:c r="P84" s="63">
        <x:f>IF(O84="","",O84*Paramètres!$B$6*L84)</x:f>
      </x:c>
      <x:c r="Q84" s="61">
        <x:f>IF(OR(M84="",M84=0,O84=""),"",O84/M84)</x:f>
      </x:c>
      <x:c r="R84" s="61" t="n"/>
      <x:c r="S84" s="61" t="n"/>
      <x:c r="T84" s="63">
        <x:f>IF(L84="","",L84*(Paramètres!$B$7+Paramètres!$B$11*Paramètres!$B$5))</x:f>
      </x:c>
      <x:c r="U84" s="63">
        <x:f>IF(P84="","",P84-T84)</x:f>
      </x:c>
      <x:c r="V84" s="60" t="n"/>
      <x:c r="W84" s="64" t="n"/>
      <x:c r="X84" s="64" t="n"/>
    </x:row>
    <x:row r="85">
      <x:c r="A85" s="58" t="n"/>
      <x:c r="B85" s="59" t="n"/>
      <x:c r="C85" s="59" t="n"/>
      <x:c r="D85" s="60" t="n"/>
      <x:c r="E85" s="60" t="n"/>
      <x:c r="F85" s="60" t="n"/>
      <x:c r="G85" s="60" t="n"/>
      <x:c r="H85" s="61" t="n"/>
      <x:c r="I85" s="61" t="n"/>
      <x:c r="J85" s="61" t="n"/>
      <x:c r="K85" s="61" t="n"/>
      <x:c r="L85" s="62" t="n"/>
      <x:c r="M85" s="61">
        <x:f>IF(OR(H85="",I85=""),"",ABS(H85-I85))</x:f>
      </x:c>
      <x:c r="N85" s="63">
        <x:f>IF(M85="","",M85*Paramètres!$B$6*L85)</x:f>
      </x:c>
      <x:c r="O85" s="61">
        <x:f>IF(OR(H85="",K85="",D85=""),"",IF(D85="Long",K85-H85,H85-K85))</x:f>
      </x:c>
      <x:c r="P85" s="63">
        <x:f>IF(O85="","",O85*Paramètres!$B$6*L85)</x:f>
      </x:c>
      <x:c r="Q85" s="61">
        <x:f>IF(OR(M85="",M85=0,O85=""),"",O85/M85)</x:f>
      </x:c>
      <x:c r="R85" s="61" t="n"/>
      <x:c r="S85" s="61" t="n"/>
      <x:c r="T85" s="63">
        <x:f>IF(L85="","",L85*(Paramètres!$B$7+Paramètres!$B$11*Paramètres!$B$5))</x:f>
      </x:c>
      <x:c r="U85" s="63">
        <x:f>IF(P85="","",P85-T85)</x:f>
      </x:c>
      <x:c r="V85" s="60" t="n"/>
      <x:c r="W85" s="64" t="n"/>
      <x:c r="X85" s="64" t="n"/>
    </x:row>
    <x:row r="86">
      <x:c r="A86" s="58" t="n"/>
      <x:c r="B86" s="59" t="n"/>
      <x:c r="C86" s="59" t="n"/>
      <x:c r="D86" s="60" t="n"/>
      <x:c r="E86" s="60" t="n"/>
      <x:c r="F86" s="60" t="n"/>
      <x:c r="G86" s="60" t="n"/>
      <x:c r="H86" s="61" t="n"/>
      <x:c r="I86" s="61" t="n"/>
      <x:c r="J86" s="61" t="n"/>
      <x:c r="K86" s="61" t="n"/>
      <x:c r="L86" s="62" t="n"/>
      <x:c r="M86" s="61">
        <x:f>IF(OR(H86="",I86=""),"",ABS(H86-I86))</x:f>
      </x:c>
      <x:c r="N86" s="63">
        <x:f>IF(M86="","",M86*Paramètres!$B$6*L86)</x:f>
      </x:c>
      <x:c r="O86" s="61">
        <x:f>IF(OR(H86="",K86="",D86=""),"",IF(D86="Long",K86-H86,H86-K86))</x:f>
      </x:c>
      <x:c r="P86" s="63">
        <x:f>IF(O86="","",O86*Paramètres!$B$6*L86)</x:f>
      </x:c>
      <x:c r="Q86" s="61">
        <x:f>IF(OR(M86="",M86=0,O86=""),"",O86/M86)</x:f>
      </x:c>
      <x:c r="R86" s="61" t="n"/>
      <x:c r="S86" s="61" t="n"/>
      <x:c r="T86" s="63">
        <x:f>IF(L86="","",L86*(Paramètres!$B$7+Paramètres!$B$11*Paramètres!$B$5))</x:f>
      </x:c>
      <x:c r="U86" s="63">
        <x:f>IF(P86="","",P86-T86)</x:f>
      </x:c>
      <x:c r="V86" s="60" t="n"/>
      <x:c r="W86" s="64" t="n"/>
      <x:c r="X86" s="64" t="n"/>
    </x:row>
    <x:row r="87">
      <x:c r="A87" s="58" t="n"/>
      <x:c r="B87" s="59" t="n"/>
      <x:c r="C87" s="59" t="n"/>
      <x:c r="D87" s="60" t="n"/>
      <x:c r="E87" s="60" t="n"/>
      <x:c r="F87" s="60" t="n"/>
      <x:c r="G87" s="60" t="n"/>
      <x:c r="H87" s="61" t="n"/>
      <x:c r="I87" s="61" t="n"/>
      <x:c r="J87" s="61" t="n"/>
      <x:c r="K87" s="61" t="n"/>
      <x:c r="L87" s="62" t="n"/>
      <x:c r="M87" s="61">
        <x:f>IF(OR(H87="",I87=""),"",ABS(H87-I87))</x:f>
      </x:c>
      <x:c r="N87" s="63">
        <x:f>IF(M87="","",M87*Paramètres!$B$6*L87)</x:f>
      </x:c>
      <x:c r="O87" s="61">
        <x:f>IF(OR(H87="",K87="",D87=""),"",IF(D87="Long",K87-H87,H87-K87))</x:f>
      </x:c>
      <x:c r="P87" s="63">
        <x:f>IF(O87="","",O87*Paramètres!$B$6*L87)</x:f>
      </x:c>
      <x:c r="Q87" s="61">
        <x:f>IF(OR(M87="",M87=0,O87=""),"",O87/M87)</x:f>
      </x:c>
      <x:c r="R87" s="61" t="n"/>
      <x:c r="S87" s="61" t="n"/>
      <x:c r="T87" s="63">
        <x:f>IF(L87="","",L87*(Paramètres!$B$7+Paramètres!$B$11*Paramètres!$B$5))</x:f>
      </x:c>
      <x:c r="U87" s="63">
        <x:f>IF(P87="","",P87-T87)</x:f>
      </x:c>
      <x:c r="V87" s="60" t="n"/>
      <x:c r="W87" s="64" t="n"/>
      <x:c r="X87" s="64" t="n"/>
    </x:row>
    <x:row r="88">
      <x:c r="A88" s="58" t="n"/>
      <x:c r="B88" s="59" t="n"/>
      <x:c r="C88" s="59" t="n"/>
      <x:c r="D88" s="60" t="n"/>
      <x:c r="E88" s="60" t="n"/>
      <x:c r="F88" s="60" t="n"/>
      <x:c r="G88" s="60" t="n"/>
      <x:c r="H88" s="61" t="n"/>
      <x:c r="I88" s="61" t="n"/>
      <x:c r="J88" s="61" t="n"/>
      <x:c r="K88" s="61" t="n"/>
      <x:c r="L88" s="62" t="n"/>
      <x:c r="M88" s="61">
        <x:f>IF(OR(H88="",I88=""),"",ABS(H88-I88))</x:f>
      </x:c>
      <x:c r="N88" s="63">
        <x:f>IF(M88="","",M88*Paramètres!$B$6*L88)</x:f>
      </x:c>
      <x:c r="O88" s="61">
        <x:f>IF(OR(H88="",K88="",D88=""),"",IF(D88="Long",K88-H88,H88-K88))</x:f>
      </x:c>
      <x:c r="P88" s="63">
        <x:f>IF(O88="","",O88*Paramètres!$B$6*L88)</x:f>
      </x:c>
      <x:c r="Q88" s="61">
        <x:f>IF(OR(M88="",M88=0,O88=""),"",O88/M88)</x:f>
      </x:c>
      <x:c r="R88" s="61" t="n"/>
      <x:c r="S88" s="61" t="n"/>
      <x:c r="T88" s="63">
        <x:f>IF(L88="","",L88*(Paramètres!$B$7+Paramètres!$B$11*Paramètres!$B$5))</x:f>
      </x:c>
      <x:c r="U88" s="63">
        <x:f>IF(P88="","",P88-T88)</x:f>
      </x:c>
      <x:c r="V88" s="60" t="n"/>
      <x:c r="W88" s="64" t="n"/>
      <x:c r="X88" s="64" t="n"/>
    </x:row>
    <x:row r="89">
      <x:c r="A89" s="58" t="n"/>
      <x:c r="B89" s="59" t="n"/>
      <x:c r="C89" s="59" t="n"/>
      <x:c r="D89" s="60" t="n"/>
      <x:c r="E89" s="60" t="n"/>
      <x:c r="F89" s="60" t="n"/>
      <x:c r="G89" s="60" t="n"/>
      <x:c r="H89" s="61" t="n"/>
      <x:c r="I89" s="61" t="n"/>
      <x:c r="J89" s="61" t="n"/>
      <x:c r="K89" s="61" t="n"/>
      <x:c r="L89" s="62" t="n"/>
      <x:c r="M89" s="61">
        <x:f>IF(OR(H89="",I89=""),"",ABS(H89-I89))</x:f>
      </x:c>
      <x:c r="N89" s="63">
        <x:f>IF(M89="","",M89*Paramètres!$B$6*L89)</x:f>
      </x:c>
      <x:c r="O89" s="61">
        <x:f>IF(OR(H89="",K89="",D89=""),"",IF(D89="Long",K89-H89,H89-K89))</x:f>
      </x:c>
      <x:c r="P89" s="63">
        <x:f>IF(O89="","",O89*Paramètres!$B$6*L89)</x:f>
      </x:c>
      <x:c r="Q89" s="61">
        <x:f>IF(OR(M89="",M89=0,O89=""),"",O89/M89)</x:f>
      </x:c>
      <x:c r="R89" s="61" t="n"/>
      <x:c r="S89" s="61" t="n"/>
      <x:c r="T89" s="63">
        <x:f>IF(L89="","",L89*(Paramètres!$B$7+Paramètres!$B$11*Paramètres!$B$5))</x:f>
      </x:c>
      <x:c r="U89" s="63">
        <x:f>IF(P89="","",P89-T89)</x:f>
      </x:c>
      <x:c r="V89" s="60" t="n"/>
      <x:c r="W89" s="64" t="n"/>
      <x:c r="X89" s="64" t="n"/>
    </x:row>
    <x:row r="90">
      <x:c r="A90" s="58" t="n"/>
      <x:c r="B90" s="59" t="n"/>
      <x:c r="C90" s="59" t="n"/>
      <x:c r="D90" s="60" t="n"/>
      <x:c r="E90" s="60" t="n"/>
      <x:c r="F90" s="60" t="n"/>
      <x:c r="G90" s="60" t="n"/>
      <x:c r="H90" s="61" t="n"/>
      <x:c r="I90" s="61" t="n"/>
      <x:c r="J90" s="61" t="n"/>
      <x:c r="K90" s="61" t="n"/>
      <x:c r="L90" s="62" t="n"/>
      <x:c r="M90" s="61">
        <x:f>IF(OR(H90="",I90=""),"",ABS(H90-I90))</x:f>
      </x:c>
      <x:c r="N90" s="63">
        <x:f>IF(M90="","",M90*Paramètres!$B$6*L90)</x:f>
      </x:c>
      <x:c r="O90" s="61">
        <x:f>IF(OR(H90="",K90="",D90=""),"",IF(D90="Long",K90-H90,H90-K90))</x:f>
      </x:c>
      <x:c r="P90" s="63">
        <x:f>IF(O90="","",O90*Paramètres!$B$6*L90)</x:f>
      </x:c>
      <x:c r="Q90" s="61">
        <x:f>IF(OR(M90="",M90=0,O90=""),"",O90/M90)</x:f>
      </x:c>
      <x:c r="R90" s="61" t="n"/>
      <x:c r="S90" s="61" t="n"/>
      <x:c r="T90" s="63">
        <x:f>IF(L90="","",L90*(Paramètres!$B$7+Paramètres!$B$11*Paramètres!$B$5))</x:f>
      </x:c>
      <x:c r="U90" s="63">
        <x:f>IF(P90="","",P90-T90)</x:f>
      </x:c>
      <x:c r="V90" s="60" t="n"/>
      <x:c r="W90" s="64" t="n"/>
      <x:c r="X90" s="64" t="n"/>
    </x:row>
    <x:row r="91">
      <x:c r="A91" s="58" t="n"/>
      <x:c r="B91" s="59" t="n"/>
      <x:c r="C91" s="59" t="n"/>
      <x:c r="D91" s="60" t="n"/>
      <x:c r="E91" s="60" t="n"/>
      <x:c r="F91" s="60" t="n"/>
      <x:c r="G91" s="60" t="n"/>
      <x:c r="H91" s="61" t="n"/>
      <x:c r="I91" s="61" t="n"/>
      <x:c r="J91" s="61" t="n"/>
      <x:c r="K91" s="61" t="n"/>
      <x:c r="L91" s="62" t="n"/>
      <x:c r="M91" s="61">
        <x:f>IF(OR(H91="",I91=""),"",ABS(H91-I91))</x:f>
      </x:c>
      <x:c r="N91" s="63">
        <x:f>IF(M91="","",M91*Paramètres!$B$6*L91)</x:f>
      </x:c>
      <x:c r="O91" s="61">
        <x:f>IF(OR(H91="",K91="",D91=""),"",IF(D91="Long",K91-H91,H91-K91))</x:f>
      </x:c>
      <x:c r="P91" s="63">
        <x:f>IF(O91="","",O91*Paramètres!$B$6*L91)</x:f>
      </x:c>
      <x:c r="Q91" s="61">
        <x:f>IF(OR(M91="",M91=0,O91=""),"",O91/M91)</x:f>
      </x:c>
      <x:c r="R91" s="61" t="n"/>
      <x:c r="S91" s="61" t="n"/>
      <x:c r="T91" s="63">
        <x:f>IF(L91="","",L91*(Paramètres!$B$7+Paramètres!$B$11*Paramètres!$B$5))</x:f>
      </x:c>
      <x:c r="U91" s="63">
        <x:f>IF(P91="","",P91-T91)</x:f>
      </x:c>
      <x:c r="V91" s="60" t="n"/>
      <x:c r="W91" s="64" t="n"/>
      <x:c r="X91" s="64" t="n"/>
    </x:row>
    <x:row r="92">
      <x:c r="A92" s="58" t="n"/>
      <x:c r="B92" s="59" t="n"/>
      <x:c r="C92" s="59" t="n"/>
      <x:c r="D92" s="60" t="n"/>
      <x:c r="E92" s="60" t="n"/>
      <x:c r="F92" s="60" t="n"/>
      <x:c r="G92" s="60" t="n"/>
      <x:c r="H92" s="61" t="n"/>
      <x:c r="I92" s="61" t="n"/>
      <x:c r="J92" s="61" t="n"/>
      <x:c r="K92" s="61" t="n"/>
      <x:c r="L92" s="62" t="n"/>
      <x:c r="M92" s="61">
        <x:f>IF(OR(H92="",I92=""),"",ABS(H92-I92))</x:f>
      </x:c>
      <x:c r="N92" s="63">
        <x:f>IF(M92="","",M92*Paramètres!$B$6*L92)</x:f>
      </x:c>
      <x:c r="O92" s="61">
        <x:f>IF(OR(H92="",K92="",D92=""),"",IF(D92="Long",K92-H92,H92-K92))</x:f>
      </x:c>
      <x:c r="P92" s="63">
        <x:f>IF(O92="","",O92*Paramètres!$B$6*L92)</x:f>
      </x:c>
      <x:c r="Q92" s="61">
        <x:f>IF(OR(M92="",M92=0,O92=""),"",O92/M92)</x:f>
      </x:c>
      <x:c r="R92" s="61" t="n"/>
      <x:c r="S92" s="61" t="n"/>
      <x:c r="T92" s="63">
        <x:f>IF(L92="","",L92*(Paramètres!$B$7+Paramètres!$B$11*Paramètres!$B$5))</x:f>
      </x:c>
      <x:c r="U92" s="63">
        <x:f>IF(P92="","",P92-T92)</x:f>
      </x:c>
      <x:c r="V92" s="60" t="n"/>
      <x:c r="W92" s="64" t="n"/>
      <x:c r="X92" s="64" t="n"/>
    </x:row>
    <x:row r="93">
      <x:c r="A93" s="58" t="n"/>
      <x:c r="B93" s="59" t="n"/>
      <x:c r="C93" s="59" t="n"/>
      <x:c r="D93" s="60" t="n"/>
      <x:c r="E93" s="60" t="n"/>
      <x:c r="F93" s="60" t="n"/>
      <x:c r="G93" s="60" t="n"/>
      <x:c r="H93" s="61" t="n"/>
      <x:c r="I93" s="61" t="n"/>
      <x:c r="J93" s="61" t="n"/>
      <x:c r="K93" s="61" t="n"/>
      <x:c r="L93" s="62" t="n"/>
      <x:c r="M93" s="61">
        <x:f>IF(OR(H93="",I93=""),"",ABS(H93-I93))</x:f>
      </x:c>
      <x:c r="N93" s="63">
        <x:f>IF(M93="","",M93*Paramètres!$B$6*L93)</x:f>
      </x:c>
      <x:c r="O93" s="61">
        <x:f>IF(OR(H93="",K93="",D93=""),"",IF(D93="Long",K93-H93,H93-K93))</x:f>
      </x:c>
      <x:c r="P93" s="63">
        <x:f>IF(O93="","",O93*Paramètres!$B$6*L93)</x:f>
      </x:c>
      <x:c r="Q93" s="61">
        <x:f>IF(OR(M93="",M93=0,O93=""),"",O93/M93)</x:f>
      </x:c>
      <x:c r="R93" s="61" t="n"/>
      <x:c r="S93" s="61" t="n"/>
      <x:c r="T93" s="63">
        <x:f>IF(L93="","",L93*(Paramètres!$B$7+Paramètres!$B$11*Paramètres!$B$5))</x:f>
      </x:c>
      <x:c r="U93" s="63">
        <x:f>IF(P93="","",P93-T93)</x:f>
      </x:c>
      <x:c r="V93" s="60" t="n"/>
      <x:c r="W93" s="64" t="n"/>
      <x:c r="X93" s="64" t="n"/>
    </x:row>
    <x:row r="94">
      <x:c r="A94" s="58" t="n"/>
      <x:c r="B94" s="59" t="n"/>
      <x:c r="C94" s="59" t="n"/>
      <x:c r="D94" s="60" t="n"/>
      <x:c r="E94" s="60" t="n"/>
      <x:c r="F94" s="60" t="n"/>
      <x:c r="G94" s="60" t="n"/>
      <x:c r="H94" s="61" t="n"/>
      <x:c r="I94" s="61" t="n"/>
      <x:c r="J94" s="61" t="n"/>
      <x:c r="K94" s="61" t="n"/>
      <x:c r="L94" s="62" t="n"/>
      <x:c r="M94" s="61">
        <x:f>IF(OR(H94="",I94=""),"",ABS(H94-I94))</x:f>
      </x:c>
      <x:c r="N94" s="63">
        <x:f>IF(M94="","",M94*Paramètres!$B$6*L94)</x:f>
      </x:c>
      <x:c r="O94" s="61">
        <x:f>IF(OR(H94="",K94="",D94=""),"",IF(D94="Long",K94-H94,H94-K94))</x:f>
      </x:c>
      <x:c r="P94" s="63">
        <x:f>IF(O94="","",O94*Paramètres!$B$6*L94)</x:f>
      </x:c>
      <x:c r="Q94" s="61">
        <x:f>IF(OR(M94="",M94=0,O94=""),"",O94/M94)</x:f>
      </x:c>
      <x:c r="R94" s="61" t="n"/>
      <x:c r="S94" s="61" t="n"/>
      <x:c r="T94" s="63">
        <x:f>IF(L94="","",L94*(Paramètres!$B$7+Paramètres!$B$11*Paramètres!$B$5))</x:f>
      </x:c>
      <x:c r="U94" s="63">
        <x:f>IF(P94="","",P94-T94)</x:f>
      </x:c>
      <x:c r="V94" s="60" t="n"/>
      <x:c r="W94" s="64" t="n"/>
      <x:c r="X94" s="64" t="n"/>
    </x:row>
    <x:row r="95">
      <x:c r="A95" s="58" t="n"/>
      <x:c r="B95" s="59" t="n"/>
      <x:c r="C95" s="59" t="n"/>
      <x:c r="D95" s="60" t="n"/>
      <x:c r="E95" s="60" t="n"/>
      <x:c r="F95" s="60" t="n"/>
      <x:c r="G95" s="60" t="n"/>
      <x:c r="H95" s="61" t="n"/>
      <x:c r="I95" s="61" t="n"/>
      <x:c r="J95" s="61" t="n"/>
      <x:c r="K95" s="61" t="n"/>
      <x:c r="L95" s="62" t="n"/>
      <x:c r="M95" s="61">
        <x:f>IF(OR(H95="",I95=""),"",ABS(H95-I95))</x:f>
      </x:c>
      <x:c r="N95" s="63">
        <x:f>IF(M95="","",M95*Paramètres!$B$6*L95)</x:f>
      </x:c>
      <x:c r="O95" s="61">
        <x:f>IF(OR(H95="",K95="",D95=""),"",IF(D95="Long",K95-H95,H95-K95))</x:f>
      </x:c>
      <x:c r="P95" s="63">
        <x:f>IF(O95="","",O95*Paramètres!$B$6*L95)</x:f>
      </x:c>
      <x:c r="Q95" s="61">
        <x:f>IF(OR(M95="",M95=0,O95=""),"",O95/M95)</x:f>
      </x:c>
      <x:c r="R95" s="61" t="n"/>
      <x:c r="S95" s="61" t="n"/>
      <x:c r="T95" s="63">
        <x:f>IF(L95="","",L95*(Paramètres!$B$7+Paramètres!$B$11*Paramètres!$B$5))</x:f>
      </x:c>
      <x:c r="U95" s="63">
        <x:f>IF(P95="","",P95-T95)</x:f>
      </x:c>
      <x:c r="V95" s="60" t="n"/>
      <x:c r="W95" s="64" t="n"/>
      <x:c r="X95" s="64" t="n"/>
    </x:row>
    <x:row r="96">
      <x:c r="A96" s="58" t="n"/>
      <x:c r="B96" s="59" t="n"/>
      <x:c r="C96" s="59" t="n"/>
      <x:c r="D96" s="60" t="n"/>
      <x:c r="E96" s="60" t="n"/>
      <x:c r="F96" s="60" t="n"/>
      <x:c r="G96" s="60" t="n"/>
      <x:c r="H96" s="61" t="n"/>
      <x:c r="I96" s="61" t="n"/>
      <x:c r="J96" s="61" t="n"/>
      <x:c r="K96" s="61" t="n"/>
      <x:c r="L96" s="62" t="n"/>
      <x:c r="M96" s="61">
        <x:f>IF(OR(H96="",I96=""),"",ABS(H96-I96))</x:f>
      </x:c>
      <x:c r="N96" s="63">
        <x:f>IF(M96="","",M96*Paramètres!$B$6*L96)</x:f>
      </x:c>
      <x:c r="O96" s="61">
        <x:f>IF(OR(H96="",K96="",D96=""),"",IF(D96="Long",K96-H96,H96-K96))</x:f>
      </x:c>
      <x:c r="P96" s="63">
        <x:f>IF(O96="","",O96*Paramètres!$B$6*L96)</x:f>
      </x:c>
      <x:c r="Q96" s="61">
        <x:f>IF(OR(M96="",M96=0,O96=""),"",O96/M96)</x:f>
      </x:c>
      <x:c r="R96" s="61" t="n"/>
      <x:c r="S96" s="61" t="n"/>
      <x:c r="T96" s="63">
        <x:f>IF(L96="","",L96*(Paramètres!$B$7+Paramètres!$B$11*Paramètres!$B$5))</x:f>
      </x:c>
      <x:c r="U96" s="63">
        <x:f>IF(P96="","",P96-T96)</x:f>
      </x:c>
      <x:c r="V96" s="60" t="n"/>
      <x:c r="W96" s="64" t="n"/>
      <x:c r="X96" s="64" t="n"/>
    </x:row>
    <x:row r="97">
      <x:c r="A97" s="58" t="n"/>
      <x:c r="B97" s="59" t="n"/>
      <x:c r="C97" s="59" t="n"/>
      <x:c r="D97" s="60" t="n"/>
      <x:c r="E97" s="60" t="n"/>
      <x:c r="F97" s="60" t="n"/>
      <x:c r="G97" s="60" t="n"/>
      <x:c r="H97" s="61" t="n"/>
      <x:c r="I97" s="61" t="n"/>
      <x:c r="J97" s="61" t="n"/>
      <x:c r="K97" s="61" t="n"/>
      <x:c r="L97" s="62" t="n"/>
      <x:c r="M97" s="61">
        <x:f>IF(OR(H97="",I97=""),"",ABS(H97-I97))</x:f>
      </x:c>
      <x:c r="N97" s="63">
        <x:f>IF(M97="","",M97*Paramètres!$B$6*L97)</x:f>
      </x:c>
      <x:c r="O97" s="61">
        <x:f>IF(OR(H97="",K97="",D97=""),"",IF(D97="Long",K97-H97,H97-K97))</x:f>
      </x:c>
      <x:c r="P97" s="63">
        <x:f>IF(O97="","",O97*Paramètres!$B$6*L97)</x:f>
      </x:c>
      <x:c r="Q97" s="61">
        <x:f>IF(OR(M97="",M97=0,O97=""),"",O97/M97)</x:f>
      </x:c>
      <x:c r="R97" s="61" t="n"/>
      <x:c r="S97" s="61" t="n"/>
      <x:c r="T97" s="63">
        <x:f>IF(L97="","",L97*(Paramètres!$B$7+Paramètres!$B$11*Paramètres!$B$5))</x:f>
      </x:c>
      <x:c r="U97" s="63">
        <x:f>IF(P97="","",P97-T97)</x:f>
      </x:c>
      <x:c r="V97" s="60" t="n"/>
      <x:c r="W97" s="64" t="n"/>
      <x:c r="X97" s="64" t="n"/>
    </x:row>
    <x:row r="98">
      <x:c r="A98" s="58" t="n"/>
      <x:c r="B98" s="59" t="n"/>
      <x:c r="C98" s="59" t="n"/>
      <x:c r="D98" s="60" t="n"/>
      <x:c r="E98" s="60" t="n"/>
      <x:c r="F98" s="60" t="n"/>
      <x:c r="G98" s="60" t="n"/>
      <x:c r="H98" s="61" t="n"/>
      <x:c r="I98" s="61" t="n"/>
      <x:c r="J98" s="61" t="n"/>
      <x:c r="K98" s="61" t="n"/>
      <x:c r="L98" s="62" t="n"/>
      <x:c r="M98" s="61">
        <x:f>IF(OR(H98="",I98=""),"",ABS(H98-I98))</x:f>
      </x:c>
      <x:c r="N98" s="63">
        <x:f>IF(M98="","",M98*Paramètres!$B$6*L98)</x:f>
      </x:c>
      <x:c r="O98" s="61">
        <x:f>IF(OR(H98="",K98="",D98=""),"",IF(D98="Long",K98-H98,H98-K98))</x:f>
      </x:c>
      <x:c r="P98" s="63">
        <x:f>IF(O98="","",O98*Paramètres!$B$6*L98)</x:f>
      </x:c>
      <x:c r="Q98" s="61">
        <x:f>IF(OR(M98="",M98=0,O98=""),"",O98/M98)</x:f>
      </x:c>
      <x:c r="R98" s="61" t="n"/>
      <x:c r="S98" s="61" t="n"/>
      <x:c r="T98" s="63">
        <x:f>IF(L98="","",L98*(Paramètres!$B$7+Paramètres!$B$11*Paramètres!$B$5))</x:f>
      </x:c>
      <x:c r="U98" s="63">
        <x:f>IF(P98="","",P98-T98)</x:f>
      </x:c>
      <x:c r="V98" s="60" t="n"/>
      <x:c r="W98" s="64" t="n"/>
      <x:c r="X98" s="64" t="n"/>
    </x:row>
    <x:row r="99">
      <x:c r="A99" s="58" t="n"/>
      <x:c r="B99" s="59" t="n"/>
      <x:c r="C99" s="59" t="n"/>
      <x:c r="D99" s="60" t="n"/>
      <x:c r="E99" s="60" t="n"/>
      <x:c r="F99" s="60" t="n"/>
      <x:c r="G99" s="60" t="n"/>
      <x:c r="H99" s="61" t="n"/>
      <x:c r="I99" s="61" t="n"/>
      <x:c r="J99" s="61" t="n"/>
      <x:c r="K99" s="61" t="n"/>
      <x:c r="L99" s="62" t="n"/>
      <x:c r="M99" s="61">
        <x:f>IF(OR(H99="",I99=""),"",ABS(H99-I99))</x:f>
      </x:c>
      <x:c r="N99" s="63">
        <x:f>IF(M99="","",M99*Paramètres!$B$6*L99)</x:f>
      </x:c>
      <x:c r="O99" s="61">
        <x:f>IF(OR(H99="",K99="",D99=""),"",IF(D99="Long",K99-H99,H99-K99))</x:f>
      </x:c>
      <x:c r="P99" s="63">
        <x:f>IF(O99="","",O99*Paramètres!$B$6*L99)</x:f>
      </x:c>
      <x:c r="Q99" s="61">
        <x:f>IF(OR(M99="",M99=0,O99=""),"",O99/M99)</x:f>
      </x:c>
      <x:c r="R99" s="61" t="n"/>
      <x:c r="S99" s="61" t="n"/>
      <x:c r="T99" s="63">
        <x:f>IF(L99="","",L99*(Paramètres!$B$7+Paramètres!$B$11*Paramètres!$B$5))</x:f>
      </x:c>
      <x:c r="U99" s="63">
        <x:f>IF(P99="","",P99-T99)</x:f>
      </x:c>
      <x:c r="V99" s="60" t="n"/>
      <x:c r="W99" s="64" t="n"/>
      <x:c r="X99" s="64" t="n"/>
    </x:row>
    <x:row r="100">
      <x:c r="A100" s="58" t="n"/>
      <x:c r="B100" s="59" t="n"/>
      <x:c r="C100" s="59" t="n"/>
      <x:c r="D100" s="60" t="n"/>
      <x:c r="E100" s="60" t="n"/>
      <x:c r="F100" s="60" t="n"/>
      <x:c r="G100" s="60" t="n"/>
      <x:c r="H100" s="61" t="n"/>
      <x:c r="I100" s="61" t="n"/>
      <x:c r="J100" s="61" t="n"/>
      <x:c r="K100" s="61" t="n"/>
      <x:c r="L100" s="62" t="n"/>
      <x:c r="M100" s="61">
        <x:f>IF(OR(H100="",I100=""),"",ABS(H100-I100))</x:f>
      </x:c>
      <x:c r="N100" s="63">
        <x:f>IF(M100="","",M100*Paramètres!$B$6*L100)</x:f>
      </x:c>
      <x:c r="O100" s="61">
        <x:f>IF(OR(H100="",K100="",D100=""),"",IF(D100="Long",K100-H100,H100-K100))</x:f>
      </x:c>
      <x:c r="P100" s="63">
        <x:f>IF(O100="","",O100*Paramètres!$B$6*L100)</x:f>
      </x:c>
      <x:c r="Q100" s="61">
        <x:f>IF(OR(M100="",M100=0,O100=""),"",O100/M100)</x:f>
      </x:c>
      <x:c r="R100" s="61" t="n"/>
      <x:c r="S100" s="61" t="n"/>
      <x:c r="T100" s="63">
        <x:f>IF(L100="","",L100*(Paramètres!$B$7+Paramètres!$B$11*Paramètres!$B$5))</x:f>
      </x:c>
      <x:c r="U100" s="63">
        <x:f>IF(P100="","",P100-T100)</x:f>
      </x:c>
      <x:c r="V100" s="60" t="n"/>
      <x:c r="W100" s="64" t="n"/>
      <x:c r="X100" s="64" t="n"/>
    </x:row>
    <x:row r="101">
      <x:c r="A101" s="58" t="n"/>
      <x:c r="B101" s="59" t="n"/>
      <x:c r="C101" s="59" t="n"/>
      <x:c r="D101" s="60" t="n"/>
      <x:c r="E101" s="60" t="n"/>
      <x:c r="F101" s="60" t="n"/>
      <x:c r="G101" s="60" t="n"/>
      <x:c r="H101" s="61" t="n"/>
      <x:c r="I101" s="61" t="n"/>
      <x:c r="J101" s="61" t="n"/>
      <x:c r="K101" s="61" t="n"/>
      <x:c r="L101" s="62" t="n"/>
      <x:c r="M101" s="61">
        <x:f>IF(OR(H101="",I101=""),"",ABS(H101-I101))</x:f>
      </x:c>
      <x:c r="N101" s="63">
        <x:f>IF(M101="","",M101*Paramètres!$B$6*L101)</x:f>
      </x:c>
      <x:c r="O101" s="61">
        <x:f>IF(OR(H101="",K101="",D101=""),"",IF(D101="Long",K101-H101,H101-K101))</x:f>
      </x:c>
      <x:c r="P101" s="63">
        <x:f>IF(O101="","",O101*Paramètres!$B$6*L101)</x:f>
      </x:c>
      <x:c r="Q101" s="61">
        <x:f>IF(OR(M101="",M101=0,O101=""),"",O101/M101)</x:f>
      </x:c>
      <x:c r="R101" s="61" t="n"/>
      <x:c r="S101" s="61" t="n"/>
      <x:c r="T101" s="63">
        <x:f>IF(L101="","",L101*(Paramètres!$B$7+Paramètres!$B$11*Paramètres!$B$5))</x:f>
      </x:c>
      <x:c r="U101" s="63">
        <x:f>IF(P101="","",P101-T101)</x:f>
      </x:c>
      <x:c r="V101" s="60" t="n"/>
      <x:c r="W101" s="64" t="n"/>
      <x:c r="X101" s="64" t="n"/>
    </x:row>
    <x:row r="102">
      <x:c r="A102" s="58" t="n"/>
      <x:c r="B102" s="59" t="n"/>
      <x:c r="C102" s="59" t="n"/>
      <x:c r="D102" s="60" t="n"/>
      <x:c r="E102" s="60" t="n"/>
      <x:c r="F102" s="60" t="n"/>
      <x:c r="G102" s="60" t="n"/>
      <x:c r="H102" s="61" t="n"/>
      <x:c r="I102" s="61" t="n"/>
      <x:c r="J102" s="61" t="n"/>
      <x:c r="K102" s="61" t="n"/>
      <x:c r="L102" s="62" t="n"/>
      <x:c r="M102" s="61">
        <x:f>IF(OR(H102="",I102=""),"",ABS(H102-I102))</x:f>
      </x:c>
      <x:c r="N102" s="63">
        <x:f>IF(M102="","",M102*Paramètres!$B$6*L102)</x:f>
      </x:c>
      <x:c r="O102" s="61">
        <x:f>IF(OR(H102="",K102="",D102=""),"",IF(D102="Long",K102-H102,H102-K102))</x:f>
      </x:c>
      <x:c r="P102" s="63">
        <x:f>IF(O102="","",O102*Paramètres!$B$6*L102)</x:f>
      </x:c>
      <x:c r="Q102" s="61">
        <x:f>IF(OR(M102="",M102=0,O102=""),"",O102/M102)</x:f>
      </x:c>
      <x:c r="R102" s="61" t="n"/>
      <x:c r="S102" s="61" t="n"/>
      <x:c r="T102" s="63">
        <x:f>IF(L102="","",L102*(Paramètres!$B$7+Paramètres!$B$11*Paramètres!$B$5))</x:f>
      </x:c>
      <x:c r="U102" s="63">
        <x:f>IF(P102="","",P102-T102)</x:f>
      </x:c>
      <x:c r="V102" s="60" t="n"/>
      <x:c r="W102" s="64" t="n"/>
      <x:c r="X102" s="64" t="n"/>
    </x:row>
    <x:row r="103">
      <x:c r="A103" s="58" t="n"/>
      <x:c r="B103" s="59" t="n"/>
      <x:c r="C103" s="59" t="n"/>
      <x:c r="D103" s="60" t="n"/>
      <x:c r="E103" s="60" t="n"/>
      <x:c r="F103" s="60" t="n"/>
      <x:c r="G103" s="60" t="n"/>
      <x:c r="H103" s="61" t="n"/>
      <x:c r="I103" s="61" t="n"/>
      <x:c r="J103" s="61" t="n"/>
      <x:c r="K103" s="61" t="n"/>
      <x:c r="L103" s="62" t="n"/>
      <x:c r="M103" s="61">
        <x:f>IF(OR(H103="",I103=""),"",ABS(H103-I103))</x:f>
      </x:c>
      <x:c r="N103" s="63">
        <x:f>IF(M103="","",M103*Paramètres!$B$6*L103)</x:f>
      </x:c>
      <x:c r="O103" s="61">
        <x:f>IF(OR(H103="",K103="",D103=""),"",IF(D103="Long",K103-H103,H103-K103))</x:f>
      </x:c>
      <x:c r="P103" s="63">
        <x:f>IF(O103="","",O103*Paramètres!$B$6*L103)</x:f>
      </x:c>
      <x:c r="Q103" s="61">
        <x:f>IF(OR(M103="",M103=0,O103=""),"",O103/M103)</x:f>
      </x:c>
      <x:c r="R103" s="61" t="n"/>
      <x:c r="S103" s="61" t="n"/>
      <x:c r="T103" s="63">
        <x:f>IF(L103="","",L103*(Paramètres!$B$7+Paramètres!$B$11*Paramètres!$B$5))</x:f>
      </x:c>
      <x:c r="U103" s="63">
        <x:f>IF(P103="","",P103-T103)</x:f>
      </x:c>
      <x:c r="V103" s="60" t="n"/>
      <x:c r="W103" s="64" t="n"/>
      <x:c r="X103" s="64" t="n"/>
    </x:row>
    <x:row r="104">
      <x:c r="A104" s="58" t="n"/>
      <x:c r="B104" s="59" t="n"/>
      <x:c r="C104" s="59" t="n"/>
      <x:c r="D104" s="60" t="n"/>
      <x:c r="E104" s="60" t="n"/>
      <x:c r="F104" s="60" t="n"/>
      <x:c r="G104" s="60" t="n"/>
      <x:c r="H104" s="61" t="n"/>
      <x:c r="I104" s="61" t="n"/>
      <x:c r="J104" s="61" t="n"/>
      <x:c r="K104" s="61" t="n"/>
      <x:c r="L104" s="62" t="n"/>
      <x:c r="M104" s="61">
        <x:f>IF(OR(H104="",I104=""),"",ABS(H104-I104))</x:f>
      </x:c>
      <x:c r="N104" s="63">
        <x:f>IF(M104="","",M104*Paramètres!$B$6*L104)</x:f>
      </x:c>
      <x:c r="O104" s="61">
        <x:f>IF(OR(H104="",K104="",D104=""),"",IF(D104="Long",K104-H104,H104-K104))</x:f>
      </x:c>
      <x:c r="P104" s="63">
        <x:f>IF(O104="","",O104*Paramètres!$B$6*L104)</x:f>
      </x:c>
      <x:c r="Q104" s="61">
        <x:f>IF(OR(M104="",M104=0,O104=""),"",O104/M104)</x:f>
      </x:c>
      <x:c r="R104" s="61" t="n"/>
      <x:c r="S104" s="61" t="n"/>
      <x:c r="T104" s="63">
        <x:f>IF(L104="","",L104*(Paramètres!$B$7+Paramètres!$B$11*Paramètres!$B$5))</x:f>
      </x:c>
      <x:c r="U104" s="63">
        <x:f>IF(P104="","",P104-T104)</x:f>
      </x:c>
      <x:c r="V104" s="60" t="n"/>
      <x:c r="W104" s="64" t="n"/>
      <x:c r="X104" s="64" t="n"/>
    </x:row>
    <x:row r="105">
      <x:c r="A105" s="58" t="n"/>
      <x:c r="B105" s="59" t="n"/>
      <x:c r="C105" s="59" t="n"/>
      <x:c r="D105" s="60" t="n"/>
      <x:c r="E105" s="60" t="n"/>
      <x:c r="F105" s="60" t="n"/>
      <x:c r="G105" s="60" t="n"/>
      <x:c r="H105" s="61" t="n"/>
      <x:c r="I105" s="61" t="n"/>
      <x:c r="J105" s="61" t="n"/>
      <x:c r="K105" s="61" t="n"/>
      <x:c r="L105" s="62" t="n"/>
      <x:c r="M105" s="61">
        <x:f>IF(OR(H105="",I105=""),"",ABS(H105-I105))</x:f>
      </x:c>
      <x:c r="N105" s="63">
        <x:f>IF(M105="","",M105*Paramètres!$B$6*L105)</x:f>
      </x:c>
      <x:c r="O105" s="61">
        <x:f>IF(OR(H105="",K105="",D105=""),"",IF(D105="Long",K105-H105,H105-K105))</x:f>
      </x:c>
      <x:c r="P105" s="63">
        <x:f>IF(O105="","",O105*Paramètres!$B$6*L105)</x:f>
      </x:c>
      <x:c r="Q105" s="61">
        <x:f>IF(OR(M105="",M105=0,O105=""),"",O105/M105)</x:f>
      </x:c>
      <x:c r="R105" s="61" t="n"/>
      <x:c r="S105" s="61" t="n"/>
      <x:c r="T105" s="63">
        <x:f>IF(L105="","",L105*(Paramètres!$B$7+Paramètres!$B$11*Paramètres!$B$5))</x:f>
      </x:c>
      <x:c r="U105" s="63">
        <x:f>IF(P105="","",P105-T105)</x:f>
      </x:c>
      <x:c r="V105" s="60" t="n"/>
      <x:c r="W105" s="64" t="n"/>
      <x:c r="X105" s="64" t="n"/>
    </x:row>
    <x:row r="106">
      <x:c r="A106" s="58" t="n"/>
      <x:c r="B106" s="59" t="n"/>
      <x:c r="C106" s="59" t="n"/>
      <x:c r="D106" s="60" t="n"/>
      <x:c r="E106" s="60" t="n"/>
      <x:c r="F106" s="60" t="n"/>
      <x:c r="G106" s="60" t="n"/>
      <x:c r="H106" s="61" t="n"/>
      <x:c r="I106" s="61" t="n"/>
      <x:c r="J106" s="61" t="n"/>
      <x:c r="K106" s="61" t="n"/>
      <x:c r="L106" s="62" t="n"/>
      <x:c r="M106" s="61">
        <x:f>IF(OR(H106="",I106=""),"",ABS(H106-I106))</x:f>
      </x:c>
      <x:c r="N106" s="63">
        <x:f>IF(M106="","",M106*Paramètres!$B$6*L106)</x:f>
      </x:c>
      <x:c r="O106" s="61">
        <x:f>IF(OR(H106="",K106="",D106=""),"",IF(D106="Long",K106-H106,H106-K106))</x:f>
      </x:c>
      <x:c r="P106" s="63">
        <x:f>IF(O106="","",O106*Paramètres!$B$6*L106)</x:f>
      </x:c>
      <x:c r="Q106" s="61">
        <x:f>IF(OR(M106="",M106=0,O106=""),"",O106/M106)</x:f>
      </x:c>
      <x:c r="R106" s="61" t="n"/>
      <x:c r="S106" s="61" t="n"/>
      <x:c r="T106" s="63">
        <x:f>IF(L106="","",L106*(Paramètres!$B$7+Paramètres!$B$11*Paramètres!$B$5))</x:f>
      </x:c>
      <x:c r="U106" s="63">
        <x:f>IF(P106="","",P106-T106)</x:f>
      </x:c>
      <x:c r="V106" s="60" t="n"/>
      <x:c r="W106" s="64" t="n"/>
      <x:c r="X106" s="64" t="n"/>
    </x:row>
    <x:row r="107">
      <x:c r="A107" s="58" t="n"/>
      <x:c r="B107" s="59" t="n"/>
      <x:c r="C107" s="59" t="n"/>
      <x:c r="D107" s="60" t="n"/>
      <x:c r="E107" s="60" t="n"/>
      <x:c r="F107" s="60" t="n"/>
      <x:c r="G107" s="60" t="n"/>
      <x:c r="H107" s="61" t="n"/>
      <x:c r="I107" s="61" t="n"/>
      <x:c r="J107" s="61" t="n"/>
      <x:c r="K107" s="61" t="n"/>
      <x:c r="L107" s="62" t="n"/>
      <x:c r="M107" s="61">
        <x:f>IF(OR(H107="",I107=""),"",ABS(H107-I107))</x:f>
      </x:c>
      <x:c r="N107" s="63">
        <x:f>IF(M107="","",M107*Paramètres!$B$6*L107)</x:f>
      </x:c>
      <x:c r="O107" s="61">
        <x:f>IF(OR(H107="",K107="",D107=""),"",IF(D107="Long",K107-H107,H107-K107))</x:f>
      </x:c>
      <x:c r="P107" s="63">
        <x:f>IF(O107="","",O107*Paramètres!$B$6*L107)</x:f>
      </x:c>
      <x:c r="Q107" s="61">
        <x:f>IF(OR(M107="",M107=0,O107=""),"",O107/M107)</x:f>
      </x:c>
      <x:c r="R107" s="61" t="n"/>
      <x:c r="S107" s="61" t="n"/>
      <x:c r="T107" s="63">
        <x:f>IF(L107="","",L107*(Paramètres!$B$7+Paramètres!$B$11*Paramètres!$B$5))</x:f>
      </x:c>
      <x:c r="U107" s="63">
        <x:f>IF(P107="","",P107-T107)</x:f>
      </x:c>
      <x:c r="V107" s="60" t="n"/>
      <x:c r="W107" s="64" t="n"/>
      <x:c r="X107" s="64" t="n"/>
    </x:row>
    <x:row r="108">
      <x:c r="A108" s="58" t="n"/>
      <x:c r="B108" s="59" t="n"/>
      <x:c r="C108" s="59" t="n"/>
      <x:c r="D108" s="60" t="n"/>
      <x:c r="E108" s="60" t="n"/>
      <x:c r="F108" s="60" t="n"/>
      <x:c r="G108" s="60" t="n"/>
      <x:c r="H108" s="61" t="n"/>
      <x:c r="I108" s="61" t="n"/>
      <x:c r="J108" s="61" t="n"/>
      <x:c r="K108" s="61" t="n"/>
      <x:c r="L108" s="62" t="n"/>
      <x:c r="M108" s="61">
        <x:f>IF(OR(H108="",I108=""),"",ABS(H108-I108))</x:f>
      </x:c>
      <x:c r="N108" s="63">
        <x:f>IF(M108="","",M108*Paramètres!$B$6*L108)</x:f>
      </x:c>
      <x:c r="O108" s="61">
        <x:f>IF(OR(H108="",K108="",D108=""),"",IF(D108="Long",K108-H108,H108-K108))</x:f>
      </x:c>
      <x:c r="P108" s="63">
        <x:f>IF(O108="","",O108*Paramètres!$B$6*L108)</x:f>
      </x:c>
      <x:c r="Q108" s="61">
        <x:f>IF(OR(M108="",M108=0,O108=""),"",O108/M108)</x:f>
      </x:c>
      <x:c r="R108" s="61" t="n"/>
      <x:c r="S108" s="61" t="n"/>
      <x:c r="T108" s="63">
        <x:f>IF(L108="","",L108*(Paramètres!$B$7+Paramètres!$B$11*Paramètres!$B$5))</x:f>
      </x:c>
      <x:c r="U108" s="63">
        <x:f>IF(P108="","",P108-T108)</x:f>
      </x:c>
      <x:c r="V108" s="60" t="n"/>
      <x:c r="W108" s="64" t="n"/>
      <x:c r="X108" s="64" t="n"/>
    </x:row>
    <x:row r="109">
      <x:c r="A109" s="58" t="n"/>
      <x:c r="B109" s="59" t="n"/>
      <x:c r="C109" s="59" t="n"/>
      <x:c r="D109" s="60" t="n"/>
      <x:c r="E109" s="60" t="n"/>
      <x:c r="F109" s="60" t="n"/>
      <x:c r="G109" s="60" t="n"/>
      <x:c r="H109" s="61" t="n"/>
      <x:c r="I109" s="61" t="n"/>
      <x:c r="J109" s="61" t="n"/>
      <x:c r="K109" s="61" t="n"/>
      <x:c r="L109" s="62" t="n"/>
      <x:c r="M109" s="61">
        <x:f>IF(OR(H109="",I109=""),"",ABS(H109-I109))</x:f>
      </x:c>
      <x:c r="N109" s="63">
        <x:f>IF(M109="","",M109*Paramètres!$B$6*L109)</x:f>
      </x:c>
      <x:c r="O109" s="61">
        <x:f>IF(OR(H109="",K109="",D109=""),"",IF(D109="Long",K109-H109,H109-K109))</x:f>
      </x:c>
      <x:c r="P109" s="63">
        <x:f>IF(O109="","",O109*Paramètres!$B$6*L109)</x:f>
      </x:c>
      <x:c r="Q109" s="61">
        <x:f>IF(OR(M109="",M109=0,O109=""),"",O109/M109)</x:f>
      </x:c>
      <x:c r="R109" s="61" t="n"/>
      <x:c r="S109" s="61" t="n"/>
      <x:c r="T109" s="63">
        <x:f>IF(L109="","",L109*(Paramètres!$B$7+Paramètres!$B$11*Paramètres!$B$5))</x:f>
      </x:c>
      <x:c r="U109" s="63">
        <x:f>IF(P109="","",P109-T109)</x:f>
      </x:c>
      <x:c r="V109" s="60" t="n"/>
      <x:c r="W109" s="64" t="n"/>
      <x:c r="X109" s="64" t="n"/>
    </x:row>
    <x:row r="110">
      <x:c r="A110" s="58" t="n"/>
      <x:c r="B110" s="59" t="n"/>
      <x:c r="C110" s="59" t="n"/>
      <x:c r="D110" s="60" t="n"/>
      <x:c r="E110" s="60" t="n"/>
      <x:c r="F110" s="60" t="n"/>
      <x:c r="G110" s="60" t="n"/>
      <x:c r="H110" s="61" t="n"/>
      <x:c r="I110" s="61" t="n"/>
      <x:c r="J110" s="61" t="n"/>
      <x:c r="K110" s="61" t="n"/>
      <x:c r="L110" s="62" t="n"/>
      <x:c r="M110" s="61">
        <x:f>IF(OR(H110="",I110=""),"",ABS(H110-I110))</x:f>
      </x:c>
      <x:c r="N110" s="63">
        <x:f>IF(M110="","",M110*Paramètres!$B$6*L110)</x:f>
      </x:c>
      <x:c r="O110" s="61">
        <x:f>IF(OR(H110="",K110="",D110=""),"",IF(D110="Long",K110-H110,H110-K110))</x:f>
      </x:c>
      <x:c r="P110" s="63">
        <x:f>IF(O110="","",O110*Paramètres!$B$6*L110)</x:f>
      </x:c>
      <x:c r="Q110" s="61">
        <x:f>IF(OR(M110="",M110=0,O110=""),"",O110/M110)</x:f>
      </x:c>
      <x:c r="R110" s="61" t="n"/>
      <x:c r="S110" s="61" t="n"/>
      <x:c r="T110" s="63">
        <x:f>IF(L110="","",L110*(Paramètres!$B$7+Paramètres!$B$11*Paramètres!$B$5))</x:f>
      </x:c>
      <x:c r="U110" s="63">
        <x:f>IF(P110="","",P110-T110)</x:f>
      </x:c>
      <x:c r="V110" s="60" t="n"/>
      <x:c r="W110" s="64" t="n"/>
      <x:c r="X110" s="64" t="n"/>
    </x:row>
    <x:row r="111">
      <x:c r="A111" s="58" t="n"/>
      <x:c r="B111" s="59" t="n"/>
      <x:c r="C111" s="59" t="n"/>
      <x:c r="D111" s="60" t="n"/>
      <x:c r="E111" s="60" t="n"/>
      <x:c r="F111" s="60" t="n"/>
      <x:c r="G111" s="60" t="n"/>
      <x:c r="H111" s="61" t="n"/>
      <x:c r="I111" s="61" t="n"/>
      <x:c r="J111" s="61" t="n"/>
      <x:c r="K111" s="61" t="n"/>
      <x:c r="L111" s="62" t="n"/>
      <x:c r="M111" s="61">
        <x:f>IF(OR(H111="",I111=""),"",ABS(H111-I111))</x:f>
      </x:c>
      <x:c r="N111" s="63">
        <x:f>IF(M111="","",M111*Paramètres!$B$6*L111)</x:f>
      </x:c>
      <x:c r="O111" s="61">
        <x:f>IF(OR(H111="",K111="",D111=""),"",IF(D111="Long",K111-H111,H111-K111))</x:f>
      </x:c>
      <x:c r="P111" s="63">
        <x:f>IF(O111="","",O111*Paramètres!$B$6*L111)</x:f>
      </x:c>
      <x:c r="Q111" s="61">
        <x:f>IF(OR(M111="",M111=0,O111=""),"",O111/M111)</x:f>
      </x:c>
      <x:c r="R111" s="61" t="n"/>
      <x:c r="S111" s="61" t="n"/>
      <x:c r="T111" s="63">
        <x:f>IF(L111="","",L111*(Paramètres!$B$7+Paramètres!$B$11*Paramètres!$B$5))</x:f>
      </x:c>
      <x:c r="U111" s="63">
        <x:f>IF(P111="","",P111-T111)</x:f>
      </x:c>
      <x:c r="V111" s="60" t="n"/>
      <x:c r="W111" s="64" t="n"/>
      <x:c r="X111" s="64" t="n"/>
    </x:row>
    <x:row r="112">
      <x:c r="A112" s="58" t="n"/>
      <x:c r="B112" s="59" t="n"/>
      <x:c r="C112" s="59" t="n"/>
      <x:c r="D112" s="60" t="n"/>
      <x:c r="E112" s="60" t="n"/>
      <x:c r="F112" s="60" t="n"/>
      <x:c r="G112" s="60" t="n"/>
      <x:c r="H112" s="61" t="n"/>
      <x:c r="I112" s="61" t="n"/>
      <x:c r="J112" s="61" t="n"/>
      <x:c r="K112" s="61" t="n"/>
      <x:c r="L112" s="62" t="n"/>
      <x:c r="M112" s="61">
        <x:f>IF(OR(H112="",I112=""),"",ABS(H112-I112))</x:f>
      </x:c>
      <x:c r="N112" s="63">
        <x:f>IF(M112="","",M112*Paramètres!$B$6*L112)</x:f>
      </x:c>
      <x:c r="O112" s="61">
        <x:f>IF(OR(H112="",K112="",D112=""),"",IF(D112="Long",K112-H112,H112-K112))</x:f>
      </x:c>
      <x:c r="P112" s="63">
        <x:f>IF(O112="","",O112*Paramètres!$B$6*L112)</x:f>
      </x:c>
      <x:c r="Q112" s="61">
        <x:f>IF(OR(M112="",M112=0,O112=""),"",O112/M112)</x:f>
      </x:c>
      <x:c r="R112" s="61" t="n"/>
      <x:c r="S112" s="61" t="n"/>
      <x:c r="T112" s="63">
        <x:f>IF(L112="","",L112*(Paramètres!$B$7+Paramètres!$B$11*Paramètres!$B$5))</x:f>
      </x:c>
      <x:c r="U112" s="63">
        <x:f>IF(P112="","",P112-T112)</x:f>
      </x:c>
      <x:c r="V112" s="60" t="n"/>
      <x:c r="W112" s="64" t="n"/>
      <x:c r="X112" s="64" t="n"/>
    </x:row>
    <x:row r="113">
      <x:c r="A113" s="58" t="n"/>
      <x:c r="B113" s="59" t="n"/>
      <x:c r="C113" s="59" t="n"/>
      <x:c r="D113" s="60" t="n"/>
      <x:c r="E113" s="60" t="n"/>
      <x:c r="F113" s="60" t="n"/>
      <x:c r="G113" s="60" t="n"/>
      <x:c r="H113" s="61" t="n"/>
      <x:c r="I113" s="61" t="n"/>
      <x:c r="J113" s="61" t="n"/>
      <x:c r="K113" s="61" t="n"/>
      <x:c r="L113" s="62" t="n"/>
      <x:c r="M113" s="61">
        <x:f>IF(OR(H113="",I113=""),"",ABS(H113-I113))</x:f>
      </x:c>
      <x:c r="N113" s="63">
        <x:f>IF(M113="","",M113*Paramètres!$B$6*L113)</x:f>
      </x:c>
      <x:c r="O113" s="61">
        <x:f>IF(OR(H113="",K113="",D113=""),"",IF(D113="Long",K113-H113,H113-K113))</x:f>
      </x:c>
      <x:c r="P113" s="63">
        <x:f>IF(O113="","",O113*Paramètres!$B$6*L113)</x:f>
      </x:c>
      <x:c r="Q113" s="61">
        <x:f>IF(OR(M113="",M113=0,O113=""),"",O113/M113)</x:f>
      </x:c>
      <x:c r="R113" s="61" t="n"/>
      <x:c r="S113" s="61" t="n"/>
      <x:c r="T113" s="63">
        <x:f>IF(L113="","",L113*(Paramètres!$B$7+Paramètres!$B$11*Paramètres!$B$5))</x:f>
      </x:c>
      <x:c r="U113" s="63">
        <x:f>IF(P113="","",P113-T113)</x:f>
      </x:c>
      <x:c r="V113" s="60" t="n"/>
      <x:c r="W113" s="64" t="n"/>
      <x:c r="X113" s="64" t="n"/>
    </x:row>
    <x:row r="114">
      <x:c r="A114" s="58" t="n"/>
      <x:c r="B114" s="59" t="n"/>
      <x:c r="C114" s="59" t="n"/>
      <x:c r="D114" s="60" t="n"/>
      <x:c r="E114" s="60" t="n"/>
      <x:c r="F114" s="60" t="n"/>
      <x:c r="G114" s="60" t="n"/>
      <x:c r="H114" s="61" t="n"/>
      <x:c r="I114" s="61" t="n"/>
      <x:c r="J114" s="61" t="n"/>
      <x:c r="K114" s="61" t="n"/>
      <x:c r="L114" s="62" t="n"/>
      <x:c r="M114" s="61">
        <x:f>IF(OR(H114="",I114=""),"",ABS(H114-I114))</x:f>
      </x:c>
      <x:c r="N114" s="63">
        <x:f>IF(M114="","",M114*Paramètres!$B$6*L114)</x:f>
      </x:c>
      <x:c r="O114" s="61">
        <x:f>IF(OR(H114="",K114="",D114=""),"",IF(D114="Long",K114-H114,H114-K114))</x:f>
      </x:c>
      <x:c r="P114" s="63">
        <x:f>IF(O114="","",O114*Paramètres!$B$6*L114)</x:f>
      </x:c>
      <x:c r="Q114" s="61">
        <x:f>IF(OR(M114="",M114=0,O114=""),"",O114/M114)</x:f>
      </x:c>
      <x:c r="R114" s="61" t="n"/>
      <x:c r="S114" s="61" t="n"/>
      <x:c r="T114" s="63">
        <x:f>IF(L114="","",L114*(Paramètres!$B$7+Paramètres!$B$11*Paramètres!$B$5))</x:f>
      </x:c>
      <x:c r="U114" s="63">
        <x:f>IF(P114="","",P114-T114)</x:f>
      </x:c>
      <x:c r="V114" s="60" t="n"/>
      <x:c r="W114" s="64" t="n"/>
      <x:c r="X114" s="64" t="n"/>
    </x:row>
    <x:row r="115">
      <x:c r="A115" s="58" t="n"/>
      <x:c r="B115" s="59" t="n"/>
      <x:c r="C115" s="59" t="n"/>
      <x:c r="D115" s="60" t="n"/>
      <x:c r="E115" s="60" t="n"/>
      <x:c r="F115" s="60" t="n"/>
      <x:c r="G115" s="60" t="n"/>
      <x:c r="H115" s="61" t="n"/>
      <x:c r="I115" s="61" t="n"/>
      <x:c r="J115" s="61" t="n"/>
      <x:c r="K115" s="61" t="n"/>
      <x:c r="L115" s="62" t="n"/>
      <x:c r="M115" s="61">
        <x:f>IF(OR(H115="",I115=""),"",ABS(H115-I115))</x:f>
      </x:c>
      <x:c r="N115" s="63">
        <x:f>IF(M115="","",M115*Paramètres!$B$6*L115)</x:f>
      </x:c>
      <x:c r="O115" s="61">
        <x:f>IF(OR(H115="",K115="",D115=""),"",IF(D115="Long",K115-H115,H115-K115))</x:f>
      </x:c>
      <x:c r="P115" s="63">
        <x:f>IF(O115="","",O115*Paramètres!$B$6*L115)</x:f>
      </x:c>
      <x:c r="Q115" s="61">
        <x:f>IF(OR(M115="",M115=0,O115=""),"",O115/M115)</x:f>
      </x:c>
      <x:c r="R115" s="61" t="n"/>
      <x:c r="S115" s="61" t="n"/>
      <x:c r="T115" s="63">
        <x:f>IF(L115="","",L115*(Paramètres!$B$7+Paramètres!$B$11*Paramètres!$B$5))</x:f>
      </x:c>
      <x:c r="U115" s="63">
        <x:f>IF(P115="","",P115-T115)</x:f>
      </x:c>
      <x:c r="V115" s="60" t="n"/>
      <x:c r="W115" s="64" t="n"/>
      <x:c r="X115" s="64" t="n"/>
    </x:row>
    <x:row r="116">
      <x:c r="A116" s="58" t="n"/>
      <x:c r="B116" s="59" t="n"/>
      <x:c r="C116" s="59" t="n"/>
      <x:c r="D116" s="60" t="n"/>
      <x:c r="E116" s="60" t="n"/>
      <x:c r="F116" s="60" t="n"/>
      <x:c r="G116" s="60" t="n"/>
      <x:c r="H116" s="61" t="n"/>
      <x:c r="I116" s="61" t="n"/>
      <x:c r="J116" s="61" t="n"/>
      <x:c r="K116" s="61" t="n"/>
      <x:c r="L116" s="62" t="n"/>
      <x:c r="M116" s="61">
        <x:f>IF(OR(H116="",I116=""),"",ABS(H116-I116))</x:f>
      </x:c>
      <x:c r="N116" s="63">
        <x:f>IF(M116="","",M116*Paramètres!$B$6*L116)</x:f>
      </x:c>
      <x:c r="O116" s="61">
        <x:f>IF(OR(H116="",K116="",D116=""),"",IF(D116="Long",K116-H116,H116-K116))</x:f>
      </x:c>
      <x:c r="P116" s="63">
        <x:f>IF(O116="","",O116*Paramètres!$B$6*L116)</x:f>
      </x:c>
      <x:c r="Q116" s="61">
        <x:f>IF(OR(M116="",M116=0,O116=""),"",O116/M116)</x:f>
      </x:c>
      <x:c r="R116" s="61" t="n"/>
      <x:c r="S116" s="61" t="n"/>
      <x:c r="T116" s="63">
        <x:f>IF(L116="","",L116*(Paramètres!$B$7+Paramètres!$B$11*Paramètres!$B$5))</x:f>
      </x:c>
      <x:c r="U116" s="63">
        <x:f>IF(P116="","",P116-T116)</x:f>
      </x:c>
      <x:c r="V116" s="60" t="n"/>
      <x:c r="W116" s="64" t="n"/>
      <x:c r="X116" s="64" t="n"/>
    </x:row>
    <x:row r="117">
      <x:c r="A117" s="58" t="n"/>
      <x:c r="B117" s="59" t="n"/>
      <x:c r="C117" s="59" t="n"/>
      <x:c r="D117" s="60" t="n"/>
      <x:c r="E117" s="60" t="n"/>
      <x:c r="F117" s="60" t="n"/>
      <x:c r="G117" s="60" t="n"/>
      <x:c r="H117" s="61" t="n"/>
      <x:c r="I117" s="61" t="n"/>
      <x:c r="J117" s="61" t="n"/>
      <x:c r="K117" s="61" t="n"/>
      <x:c r="L117" s="62" t="n"/>
      <x:c r="M117" s="61">
        <x:f>IF(OR(H117="",I117=""),"",ABS(H117-I117))</x:f>
      </x:c>
      <x:c r="N117" s="63">
        <x:f>IF(M117="","",M117*Paramètres!$B$6*L117)</x:f>
      </x:c>
      <x:c r="O117" s="61">
        <x:f>IF(OR(H117="",K117="",D117=""),"",IF(D117="Long",K117-H117,H117-K117))</x:f>
      </x:c>
      <x:c r="P117" s="63">
        <x:f>IF(O117="","",O117*Paramètres!$B$6*L117)</x:f>
      </x:c>
      <x:c r="Q117" s="61">
        <x:f>IF(OR(M117="",M117=0,O117=""),"",O117/M117)</x:f>
      </x:c>
      <x:c r="R117" s="61" t="n"/>
      <x:c r="S117" s="61" t="n"/>
      <x:c r="T117" s="63">
        <x:f>IF(L117="","",L117*(Paramètres!$B$7+Paramètres!$B$11*Paramètres!$B$5))</x:f>
      </x:c>
      <x:c r="U117" s="63">
        <x:f>IF(P117="","",P117-T117)</x:f>
      </x:c>
      <x:c r="V117" s="60" t="n"/>
      <x:c r="W117" s="64" t="n"/>
      <x:c r="X117" s="64" t="n"/>
    </x:row>
    <x:row r="118">
      <x:c r="A118" s="58" t="n"/>
      <x:c r="B118" s="59" t="n"/>
      <x:c r="C118" s="59" t="n"/>
      <x:c r="D118" s="60" t="n"/>
      <x:c r="E118" s="60" t="n"/>
      <x:c r="F118" s="60" t="n"/>
      <x:c r="G118" s="60" t="n"/>
      <x:c r="H118" s="61" t="n"/>
      <x:c r="I118" s="61" t="n"/>
      <x:c r="J118" s="61" t="n"/>
      <x:c r="K118" s="61" t="n"/>
      <x:c r="L118" s="62" t="n"/>
      <x:c r="M118" s="61">
        <x:f>IF(OR(H118="",I118=""),"",ABS(H118-I118))</x:f>
      </x:c>
      <x:c r="N118" s="63">
        <x:f>IF(M118="","",M118*Paramètres!$B$6*L118)</x:f>
      </x:c>
      <x:c r="O118" s="61">
        <x:f>IF(OR(H118="",K118="",D118=""),"",IF(D118="Long",K118-H118,H118-K118))</x:f>
      </x:c>
      <x:c r="P118" s="63">
        <x:f>IF(O118="","",O118*Paramètres!$B$6*L118)</x:f>
      </x:c>
      <x:c r="Q118" s="61">
        <x:f>IF(OR(M118="",M118=0,O118=""),"",O118/M118)</x:f>
      </x:c>
      <x:c r="R118" s="61" t="n"/>
      <x:c r="S118" s="61" t="n"/>
      <x:c r="T118" s="63">
        <x:f>IF(L118="","",L118*(Paramètres!$B$7+Paramètres!$B$11*Paramètres!$B$5))</x:f>
      </x:c>
      <x:c r="U118" s="63">
        <x:f>IF(P118="","",P118-T118)</x:f>
      </x:c>
      <x:c r="V118" s="60" t="n"/>
      <x:c r="W118" s="64" t="n"/>
      <x:c r="X118" s="64" t="n"/>
    </x:row>
    <x:row r="119">
      <x:c r="A119" s="58" t="n"/>
      <x:c r="B119" s="59" t="n"/>
      <x:c r="C119" s="59" t="n"/>
      <x:c r="D119" s="60" t="n"/>
      <x:c r="E119" s="60" t="n"/>
      <x:c r="F119" s="60" t="n"/>
      <x:c r="G119" s="60" t="n"/>
      <x:c r="H119" s="61" t="n"/>
      <x:c r="I119" s="61" t="n"/>
      <x:c r="J119" s="61" t="n"/>
      <x:c r="K119" s="61" t="n"/>
      <x:c r="L119" s="62" t="n"/>
      <x:c r="M119" s="61">
        <x:f>IF(OR(H119="",I119=""),"",ABS(H119-I119))</x:f>
      </x:c>
      <x:c r="N119" s="63">
        <x:f>IF(M119="","",M119*Paramètres!$B$6*L119)</x:f>
      </x:c>
      <x:c r="O119" s="61">
        <x:f>IF(OR(H119="",K119="",D119=""),"",IF(D119="Long",K119-H119,H119-K119))</x:f>
      </x:c>
      <x:c r="P119" s="63">
        <x:f>IF(O119="","",O119*Paramètres!$B$6*L119)</x:f>
      </x:c>
      <x:c r="Q119" s="61">
        <x:f>IF(OR(M119="",M119=0,O119=""),"",O119/M119)</x:f>
      </x:c>
      <x:c r="R119" s="61" t="n"/>
      <x:c r="S119" s="61" t="n"/>
      <x:c r="T119" s="63">
        <x:f>IF(L119="","",L119*(Paramètres!$B$7+Paramètres!$B$11*Paramètres!$B$5))</x:f>
      </x:c>
      <x:c r="U119" s="63">
        <x:f>IF(P119="","",P119-T119)</x:f>
      </x:c>
      <x:c r="V119" s="60" t="n"/>
      <x:c r="W119" s="64" t="n"/>
      <x:c r="X119" s="64" t="n"/>
    </x:row>
    <x:row r="120">
      <x:c r="A120" s="58" t="n"/>
      <x:c r="B120" s="59" t="n"/>
      <x:c r="C120" s="59" t="n"/>
      <x:c r="D120" s="60" t="n"/>
      <x:c r="E120" s="60" t="n"/>
      <x:c r="F120" s="60" t="n"/>
      <x:c r="G120" s="60" t="n"/>
      <x:c r="H120" s="61" t="n"/>
      <x:c r="I120" s="61" t="n"/>
      <x:c r="J120" s="61" t="n"/>
      <x:c r="K120" s="61" t="n"/>
      <x:c r="L120" s="62" t="n"/>
      <x:c r="M120" s="61">
        <x:f>IF(OR(H120="",I120=""),"",ABS(H120-I120))</x:f>
      </x:c>
      <x:c r="N120" s="63">
        <x:f>IF(M120="","",M120*Paramètres!$B$6*L120)</x:f>
      </x:c>
      <x:c r="O120" s="61">
        <x:f>IF(OR(H120="",K120="",D120=""),"",IF(D120="Long",K120-H120,H120-K120))</x:f>
      </x:c>
      <x:c r="P120" s="63">
        <x:f>IF(O120="","",O120*Paramètres!$B$6*L120)</x:f>
      </x:c>
      <x:c r="Q120" s="61">
        <x:f>IF(OR(M120="",M120=0,O120=""),"",O120/M120)</x:f>
      </x:c>
      <x:c r="R120" s="61" t="n"/>
      <x:c r="S120" s="61" t="n"/>
      <x:c r="T120" s="63">
        <x:f>IF(L120="","",L120*(Paramètres!$B$7+Paramètres!$B$11*Paramètres!$B$5))</x:f>
      </x:c>
      <x:c r="U120" s="63">
        <x:f>IF(P120="","",P120-T120)</x:f>
      </x:c>
      <x:c r="V120" s="60" t="n"/>
      <x:c r="W120" s="64" t="n"/>
      <x:c r="X120" s="64" t="n"/>
    </x:row>
    <x:row r="121">
      <x:c r="A121" s="58" t="n"/>
      <x:c r="B121" s="59" t="n"/>
      <x:c r="C121" s="59" t="n"/>
      <x:c r="D121" s="60" t="n"/>
      <x:c r="E121" s="60" t="n"/>
      <x:c r="F121" s="60" t="n"/>
      <x:c r="G121" s="60" t="n"/>
      <x:c r="H121" s="61" t="n"/>
      <x:c r="I121" s="61" t="n"/>
      <x:c r="J121" s="61" t="n"/>
      <x:c r="K121" s="61" t="n"/>
      <x:c r="L121" s="62" t="n"/>
      <x:c r="M121" s="61">
        <x:f>IF(OR(H121="",I121=""),"",ABS(H121-I121))</x:f>
      </x:c>
      <x:c r="N121" s="63">
        <x:f>IF(M121="","",M121*Paramètres!$B$6*L121)</x:f>
      </x:c>
      <x:c r="O121" s="61">
        <x:f>IF(OR(H121="",K121="",D121=""),"",IF(D121="Long",K121-H121,H121-K121))</x:f>
      </x:c>
      <x:c r="P121" s="63">
        <x:f>IF(O121="","",O121*Paramètres!$B$6*L121)</x:f>
      </x:c>
      <x:c r="Q121" s="61">
        <x:f>IF(OR(M121="",M121=0,O121=""),"",O121/M121)</x:f>
      </x:c>
      <x:c r="R121" s="61" t="n"/>
      <x:c r="S121" s="61" t="n"/>
      <x:c r="T121" s="63">
        <x:f>IF(L121="","",L121*(Paramètres!$B$7+Paramètres!$B$11*Paramètres!$B$5))</x:f>
      </x:c>
      <x:c r="U121" s="63">
        <x:f>IF(P121="","",P121-T121)</x:f>
      </x:c>
      <x:c r="V121" s="60" t="n"/>
      <x:c r="W121" s="64" t="n"/>
      <x:c r="X121" s="64" t="n"/>
    </x:row>
    <x:row r="122">
      <x:c r="A122" s="58" t="n"/>
      <x:c r="B122" s="59" t="n"/>
      <x:c r="C122" s="59" t="n"/>
      <x:c r="D122" s="60" t="n"/>
      <x:c r="E122" s="60" t="n"/>
      <x:c r="F122" s="60" t="n"/>
      <x:c r="G122" s="60" t="n"/>
      <x:c r="H122" s="61" t="n"/>
      <x:c r="I122" s="61" t="n"/>
      <x:c r="J122" s="61" t="n"/>
      <x:c r="K122" s="61" t="n"/>
      <x:c r="L122" s="62" t="n"/>
      <x:c r="M122" s="61">
        <x:f>IF(OR(H122="",I122=""),"",ABS(H122-I122))</x:f>
      </x:c>
      <x:c r="N122" s="63">
        <x:f>IF(M122="","",M122*Paramètres!$B$6*L122)</x:f>
      </x:c>
      <x:c r="O122" s="61">
        <x:f>IF(OR(H122="",K122="",D122=""),"",IF(D122="Long",K122-H122,H122-K122))</x:f>
      </x:c>
      <x:c r="P122" s="63">
        <x:f>IF(O122="","",O122*Paramètres!$B$6*L122)</x:f>
      </x:c>
      <x:c r="Q122" s="61">
        <x:f>IF(OR(M122="",M122=0,O122=""),"",O122/M122)</x:f>
      </x:c>
      <x:c r="R122" s="61" t="n"/>
      <x:c r="S122" s="61" t="n"/>
      <x:c r="T122" s="63">
        <x:f>IF(L122="","",L122*(Paramètres!$B$7+Paramètres!$B$11*Paramètres!$B$5))</x:f>
      </x:c>
      <x:c r="U122" s="63">
        <x:f>IF(P122="","",P122-T122)</x:f>
      </x:c>
      <x:c r="V122" s="60" t="n"/>
      <x:c r="W122" s="64" t="n"/>
      <x:c r="X122" s="64" t="n"/>
    </x:row>
    <x:row r="123">
      <x:c r="A123" s="58" t="n"/>
      <x:c r="B123" s="59" t="n"/>
      <x:c r="C123" s="59" t="n"/>
      <x:c r="D123" s="60" t="n"/>
      <x:c r="E123" s="60" t="n"/>
      <x:c r="F123" s="60" t="n"/>
      <x:c r="G123" s="60" t="n"/>
      <x:c r="H123" s="61" t="n"/>
      <x:c r="I123" s="61" t="n"/>
      <x:c r="J123" s="61" t="n"/>
      <x:c r="K123" s="61" t="n"/>
      <x:c r="L123" s="62" t="n"/>
      <x:c r="M123" s="61">
        <x:f>IF(OR(H123="",I123=""),"",ABS(H123-I123))</x:f>
      </x:c>
      <x:c r="N123" s="63">
        <x:f>IF(M123="","",M123*Paramètres!$B$6*L123)</x:f>
      </x:c>
      <x:c r="O123" s="61">
        <x:f>IF(OR(H123="",K123="",D123=""),"",IF(D123="Long",K123-H123,H123-K123))</x:f>
      </x:c>
      <x:c r="P123" s="63">
        <x:f>IF(O123="","",O123*Paramètres!$B$6*L123)</x:f>
      </x:c>
      <x:c r="Q123" s="61">
        <x:f>IF(OR(M123="",M123=0,O123=""),"",O123/M123)</x:f>
      </x:c>
      <x:c r="R123" s="61" t="n"/>
      <x:c r="S123" s="61" t="n"/>
      <x:c r="T123" s="63">
        <x:f>IF(L123="","",L123*(Paramètres!$B$7+Paramètres!$B$11*Paramètres!$B$5))</x:f>
      </x:c>
      <x:c r="U123" s="63">
        <x:f>IF(P123="","",P123-T123)</x:f>
      </x:c>
      <x:c r="V123" s="60" t="n"/>
      <x:c r="W123" s="64" t="n"/>
      <x:c r="X123" s="64" t="n"/>
    </x:row>
    <x:row r="124">
      <x:c r="A124" s="58" t="n"/>
      <x:c r="B124" s="59" t="n"/>
      <x:c r="C124" s="59" t="n"/>
      <x:c r="D124" s="60" t="n"/>
      <x:c r="E124" s="60" t="n"/>
      <x:c r="F124" s="60" t="n"/>
      <x:c r="G124" s="60" t="n"/>
      <x:c r="H124" s="61" t="n"/>
      <x:c r="I124" s="61" t="n"/>
      <x:c r="J124" s="61" t="n"/>
      <x:c r="K124" s="61" t="n"/>
      <x:c r="L124" s="62" t="n"/>
      <x:c r="M124" s="61">
        <x:f>IF(OR(H124="",I124=""),"",ABS(H124-I124))</x:f>
      </x:c>
      <x:c r="N124" s="63">
        <x:f>IF(M124="","",M124*Paramètres!$B$6*L124)</x:f>
      </x:c>
      <x:c r="O124" s="61">
        <x:f>IF(OR(H124="",K124="",D124=""),"",IF(D124="Long",K124-H124,H124-K124))</x:f>
      </x:c>
      <x:c r="P124" s="63">
        <x:f>IF(O124="","",O124*Paramètres!$B$6*L124)</x:f>
      </x:c>
      <x:c r="Q124" s="61">
        <x:f>IF(OR(M124="",M124=0,O124=""),"",O124/M124)</x:f>
      </x:c>
      <x:c r="R124" s="61" t="n"/>
      <x:c r="S124" s="61" t="n"/>
      <x:c r="T124" s="63">
        <x:f>IF(L124="","",L124*(Paramètres!$B$7+Paramètres!$B$11*Paramètres!$B$5))</x:f>
      </x:c>
      <x:c r="U124" s="63">
        <x:f>IF(P124="","",P124-T124)</x:f>
      </x:c>
      <x:c r="V124" s="60" t="n"/>
      <x:c r="W124" s="64" t="n"/>
      <x:c r="X124" s="64" t="n"/>
    </x:row>
    <x:row r="125">
      <x:c r="A125" s="58" t="n"/>
      <x:c r="B125" s="59" t="n"/>
      <x:c r="C125" s="59" t="n"/>
      <x:c r="D125" s="60" t="n"/>
      <x:c r="E125" s="60" t="n"/>
      <x:c r="F125" s="60" t="n"/>
      <x:c r="G125" s="60" t="n"/>
      <x:c r="H125" s="61" t="n"/>
      <x:c r="I125" s="61" t="n"/>
      <x:c r="J125" s="61" t="n"/>
      <x:c r="K125" s="61" t="n"/>
      <x:c r="L125" s="62" t="n"/>
      <x:c r="M125" s="61">
        <x:f>IF(OR(H125="",I125=""),"",ABS(H125-I125))</x:f>
      </x:c>
      <x:c r="N125" s="63">
        <x:f>IF(M125="","",M125*Paramètres!$B$6*L125)</x:f>
      </x:c>
      <x:c r="O125" s="61">
        <x:f>IF(OR(H125="",K125="",D125=""),"",IF(D125="Long",K125-H125,H125-K125))</x:f>
      </x:c>
      <x:c r="P125" s="63">
        <x:f>IF(O125="","",O125*Paramètres!$B$6*L125)</x:f>
      </x:c>
      <x:c r="Q125" s="61">
        <x:f>IF(OR(M125="",M125=0,O125=""),"",O125/M125)</x:f>
      </x:c>
      <x:c r="R125" s="61" t="n"/>
      <x:c r="S125" s="61" t="n"/>
      <x:c r="T125" s="63">
        <x:f>IF(L125="","",L125*(Paramètres!$B$7+Paramètres!$B$11*Paramètres!$B$5))</x:f>
      </x:c>
      <x:c r="U125" s="63">
        <x:f>IF(P125="","",P125-T125)</x:f>
      </x:c>
      <x:c r="V125" s="60" t="n"/>
      <x:c r="W125" s="64" t="n"/>
      <x:c r="X125" s="64" t="n"/>
    </x:row>
    <x:row r="126">
      <x:c r="A126" s="58" t="n"/>
      <x:c r="B126" s="59" t="n"/>
      <x:c r="C126" s="59" t="n"/>
      <x:c r="D126" s="60" t="n"/>
      <x:c r="E126" s="60" t="n"/>
      <x:c r="F126" s="60" t="n"/>
      <x:c r="G126" s="60" t="n"/>
      <x:c r="H126" s="61" t="n"/>
      <x:c r="I126" s="61" t="n"/>
      <x:c r="J126" s="61" t="n"/>
      <x:c r="K126" s="61" t="n"/>
      <x:c r="L126" s="62" t="n"/>
      <x:c r="M126" s="61">
        <x:f>IF(OR(H126="",I126=""),"",ABS(H126-I126))</x:f>
      </x:c>
      <x:c r="N126" s="63">
        <x:f>IF(M126="","",M126*Paramètres!$B$6*L126)</x:f>
      </x:c>
      <x:c r="O126" s="61">
        <x:f>IF(OR(H126="",K126="",D126=""),"",IF(D126="Long",K126-H126,H126-K126))</x:f>
      </x:c>
      <x:c r="P126" s="63">
        <x:f>IF(O126="","",O126*Paramètres!$B$6*L126)</x:f>
      </x:c>
      <x:c r="Q126" s="61">
        <x:f>IF(OR(M126="",M126=0,O126=""),"",O126/M126)</x:f>
      </x:c>
      <x:c r="R126" s="61" t="n"/>
      <x:c r="S126" s="61" t="n"/>
      <x:c r="T126" s="63">
        <x:f>IF(L126="","",L126*(Paramètres!$B$7+Paramètres!$B$11*Paramètres!$B$5))</x:f>
      </x:c>
      <x:c r="U126" s="63">
        <x:f>IF(P126="","",P126-T126)</x:f>
      </x:c>
      <x:c r="V126" s="60" t="n"/>
      <x:c r="W126" s="64" t="n"/>
      <x:c r="X126" s="64" t="n"/>
    </x:row>
    <x:row r="127">
      <x:c r="A127" s="58" t="n"/>
      <x:c r="B127" s="59" t="n"/>
      <x:c r="C127" s="59" t="n"/>
      <x:c r="D127" s="60" t="n"/>
      <x:c r="E127" s="60" t="n"/>
      <x:c r="F127" s="60" t="n"/>
      <x:c r="G127" s="60" t="n"/>
      <x:c r="H127" s="61" t="n"/>
      <x:c r="I127" s="61" t="n"/>
      <x:c r="J127" s="61" t="n"/>
      <x:c r="K127" s="61" t="n"/>
      <x:c r="L127" s="62" t="n"/>
      <x:c r="M127" s="61">
        <x:f>IF(OR(H127="",I127=""),"",ABS(H127-I127))</x:f>
      </x:c>
      <x:c r="N127" s="63">
        <x:f>IF(M127="","",M127*Paramètres!$B$6*L127)</x:f>
      </x:c>
      <x:c r="O127" s="61">
        <x:f>IF(OR(H127="",K127="",D127=""),"",IF(D127="Long",K127-H127,H127-K127))</x:f>
      </x:c>
      <x:c r="P127" s="63">
        <x:f>IF(O127="","",O127*Paramètres!$B$6*L127)</x:f>
      </x:c>
      <x:c r="Q127" s="61">
        <x:f>IF(OR(M127="",M127=0,O127=""),"",O127/M127)</x:f>
      </x:c>
      <x:c r="R127" s="61" t="n"/>
      <x:c r="S127" s="61" t="n"/>
      <x:c r="T127" s="63">
        <x:f>IF(L127="","",L127*(Paramètres!$B$7+Paramètres!$B$11*Paramètres!$B$5))</x:f>
      </x:c>
      <x:c r="U127" s="63">
        <x:f>IF(P127="","",P127-T127)</x:f>
      </x:c>
      <x:c r="V127" s="60" t="n"/>
      <x:c r="W127" s="64" t="n"/>
      <x:c r="X127" s="64" t="n"/>
    </x:row>
    <x:row r="128">
      <x:c r="A128" s="58" t="n"/>
      <x:c r="B128" s="59" t="n"/>
      <x:c r="C128" s="59" t="n"/>
      <x:c r="D128" s="60" t="n"/>
      <x:c r="E128" s="60" t="n"/>
      <x:c r="F128" s="60" t="n"/>
      <x:c r="G128" s="60" t="n"/>
      <x:c r="H128" s="61" t="n"/>
      <x:c r="I128" s="61" t="n"/>
      <x:c r="J128" s="61" t="n"/>
      <x:c r="K128" s="61" t="n"/>
      <x:c r="L128" s="62" t="n"/>
      <x:c r="M128" s="61">
        <x:f>IF(OR(H128="",I128=""),"",ABS(H128-I128))</x:f>
      </x:c>
      <x:c r="N128" s="63">
        <x:f>IF(M128="","",M128*Paramètres!$B$6*L128)</x:f>
      </x:c>
      <x:c r="O128" s="61">
        <x:f>IF(OR(H128="",K128="",D128=""),"",IF(D128="Long",K128-H128,H128-K128))</x:f>
      </x:c>
      <x:c r="P128" s="63">
        <x:f>IF(O128="","",O128*Paramètres!$B$6*L128)</x:f>
      </x:c>
      <x:c r="Q128" s="61">
        <x:f>IF(OR(M128="",M128=0,O128=""),"",O128/M128)</x:f>
      </x:c>
      <x:c r="R128" s="61" t="n"/>
      <x:c r="S128" s="61" t="n"/>
      <x:c r="T128" s="63">
        <x:f>IF(L128="","",L128*(Paramètres!$B$7+Paramètres!$B$11*Paramètres!$B$5))</x:f>
      </x:c>
      <x:c r="U128" s="63">
        <x:f>IF(P128="","",P128-T128)</x:f>
      </x:c>
      <x:c r="V128" s="60" t="n"/>
      <x:c r="W128" s="64" t="n"/>
      <x:c r="X128" s="64" t="n"/>
    </x:row>
    <x:row r="129">
      <x:c r="A129" s="58" t="n"/>
      <x:c r="B129" s="59" t="n"/>
      <x:c r="C129" s="59" t="n"/>
      <x:c r="D129" s="60" t="n"/>
      <x:c r="E129" s="60" t="n"/>
      <x:c r="F129" s="60" t="n"/>
      <x:c r="G129" s="60" t="n"/>
      <x:c r="H129" s="61" t="n"/>
      <x:c r="I129" s="61" t="n"/>
      <x:c r="J129" s="61" t="n"/>
      <x:c r="K129" s="61" t="n"/>
      <x:c r="L129" s="62" t="n"/>
      <x:c r="M129" s="61">
        <x:f>IF(OR(H129="",I129=""),"",ABS(H129-I129))</x:f>
      </x:c>
      <x:c r="N129" s="63">
        <x:f>IF(M129="","",M129*Paramètres!$B$6*L129)</x:f>
      </x:c>
      <x:c r="O129" s="61">
        <x:f>IF(OR(H129="",K129="",D129=""),"",IF(D129="Long",K129-H129,H129-K129))</x:f>
      </x:c>
      <x:c r="P129" s="63">
        <x:f>IF(O129="","",O129*Paramètres!$B$6*L129)</x:f>
      </x:c>
      <x:c r="Q129" s="61">
        <x:f>IF(OR(M129="",M129=0,O129=""),"",O129/M129)</x:f>
      </x:c>
      <x:c r="R129" s="61" t="n"/>
      <x:c r="S129" s="61" t="n"/>
      <x:c r="T129" s="63">
        <x:f>IF(L129="","",L129*(Paramètres!$B$7+Paramètres!$B$11*Paramètres!$B$5))</x:f>
      </x:c>
      <x:c r="U129" s="63">
        <x:f>IF(P129="","",P129-T129)</x:f>
      </x:c>
      <x:c r="V129" s="60" t="n"/>
      <x:c r="W129" s="64" t="n"/>
      <x:c r="X129" s="64" t="n"/>
    </x:row>
    <x:row r="130">
      <x:c r="A130" s="58" t="n"/>
      <x:c r="B130" s="59" t="n"/>
      <x:c r="C130" s="59" t="n"/>
      <x:c r="D130" s="60" t="n"/>
      <x:c r="E130" s="60" t="n"/>
      <x:c r="F130" s="60" t="n"/>
      <x:c r="G130" s="60" t="n"/>
      <x:c r="H130" s="61" t="n"/>
      <x:c r="I130" s="61" t="n"/>
      <x:c r="J130" s="61" t="n"/>
      <x:c r="K130" s="61" t="n"/>
      <x:c r="L130" s="62" t="n"/>
      <x:c r="M130" s="61">
        <x:f>IF(OR(H130="",I130=""),"",ABS(H130-I130))</x:f>
      </x:c>
      <x:c r="N130" s="63">
        <x:f>IF(M130="","",M130*Paramètres!$B$6*L130)</x:f>
      </x:c>
      <x:c r="O130" s="61">
        <x:f>IF(OR(H130="",K130="",D130=""),"",IF(D130="Long",K130-H130,H130-K130))</x:f>
      </x:c>
      <x:c r="P130" s="63">
        <x:f>IF(O130="","",O130*Paramètres!$B$6*L130)</x:f>
      </x:c>
      <x:c r="Q130" s="61">
        <x:f>IF(OR(M130="",M130=0,O130=""),"",O130/M130)</x:f>
      </x:c>
      <x:c r="R130" s="61" t="n"/>
      <x:c r="S130" s="61" t="n"/>
      <x:c r="T130" s="63">
        <x:f>IF(L130="","",L130*(Paramètres!$B$7+Paramètres!$B$11*Paramètres!$B$5))</x:f>
      </x:c>
      <x:c r="U130" s="63">
        <x:f>IF(P130="","",P130-T130)</x:f>
      </x:c>
      <x:c r="V130" s="60" t="n"/>
      <x:c r="W130" s="64" t="n"/>
      <x:c r="X130" s="64" t="n"/>
    </x:row>
    <x:row r="131">
      <x:c r="A131" s="58" t="n"/>
      <x:c r="B131" s="59" t="n"/>
      <x:c r="C131" s="59" t="n"/>
      <x:c r="D131" s="60" t="n"/>
      <x:c r="E131" s="60" t="n"/>
      <x:c r="F131" s="60" t="n"/>
      <x:c r="G131" s="60" t="n"/>
      <x:c r="H131" s="61" t="n"/>
      <x:c r="I131" s="61" t="n"/>
      <x:c r="J131" s="61" t="n"/>
      <x:c r="K131" s="61" t="n"/>
      <x:c r="L131" s="62" t="n"/>
      <x:c r="M131" s="61">
        <x:f>IF(OR(H131="",I131=""),"",ABS(H131-I131))</x:f>
      </x:c>
      <x:c r="N131" s="63">
        <x:f>IF(M131="","",M131*Paramètres!$B$6*L131)</x:f>
      </x:c>
      <x:c r="O131" s="61">
        <x:f>IF(OR(H131="",K131="",D131=""),"",IF(D131="Long",K131-H131,H131-K131))</x:f>
      </x:c>
      <x:c r="P131" s="63">
        <x:f>IF(O131="","",O131*Paramètres!$B$6*L131)</x:f>
      </x:c>
      <x:c r="Q131" s="61">
        <x:f>IF(OR(M131="",M131=0,O131=""),"",O131/M131)</x:f>
      </x:c>
      <x:c r="R131" s="61" t="n"/>
      <x:c r="S131" s="61" t="n"/>
      <x:c r="T131" s="63">
        <x:f>IF(L131="","",L131*(Paramètres!$B$7+Paramètres!$B$11*Paramètres!$B$5))</x:f>
      </x:c>
      <x:c r="U131" s="63">
        <x:f>IF(P131="","",P131-T131)</x:f>
      </x:c>
      <x:c r="V131" s="60" t="n"/>
      <x:c r="W131" s="64" t="n"/>
      <x:c r="X131" s="64" t="n"/>
    </x:row>
    <x:row r="132">
      <x:c r="A132" s="58" t="n"/>
      <x:c r="B132" s="59" t="n"/>
      <x:c r="C132" s="59" t="n"/>
      <x:c r="D132" s="60" t="n"/>
      <x:c r="E132" s="60" t="n"/>
      <x:c r="F132" s="60" t="n"/>
      <x:c r="G132" s="60" t="n"/>
      <x:c r="H132" s="61" t="n"/>
      <x:c r="I132" s="61" t="n"/>
      <x:c r="J132" s="61" t="n"/>
      <x:c r="K132" s="61" t="n"/>
      <x:c r="L132" s="62" t="n"/>
      <x:c r="M132" s="61">
        <x:f>IF(OR(H132="",I132=""),"",ABS(H132-I132))</x:f>
      </x:c>
      <x:c r="N132" s="63">
        <x:f>IF(M132="","",M132*Paramètres!$B$6*L132)</x:f>
      </x:c>
      <x:c r="O132" s="61">
        <x:f>IF(OR(H132="",K132="",D132=""),"",IF(D132="Long",K132-H132,H132-K132))</x:f>
      </x:c>
      <x:c r="P132" s="63">
        <x:f>IF(O132="","",O132*Paramètres!$B$6*L132)</x:f>
      </x:c>
      <x:c r="Q132" s="61">
        <x:f>IF(OR(M132="",M132=0,O132=""),"",O132/M132)</x:f>
      </x:c>
      <x:c r="R132" s="61" t="n"/>
      <x:c r="S132" s="61" t="n"/>
      <x:c r="T132" s="63">
        <x:f>IF(L132="","",L132*(Paramètres!$B$7+Paramètres!$B$11*Paramètres!$B$5))</x:f>
      </x:c>
      <x:c r="U132" s="63">
        <x:f>IF(P132="","",P132-T132)</x:f>
      </x:c>
      <x:c r="V132" s="60" t="n"/>
      <x:c r="W132" s="64" t="n"/>
      <x:c r="X132" s="64" t="n"/>
    </x:row>
    <x:row r="133">
      <x:c r="A133" s="58" t="n"/>
      <x:c r="B133" s="59" t="n"/>
      <x:c r="C133" s="59" t="n"/>
      <x:c r="D133" s="60" t="n"/>
      <x:c r="E133" s="60" t="n"/>
      <x:c r="F133" s="60" t="n"/>
      <x:c r="G133" s="60" t="n"/>
      <x:c r="H133" s="61" t="n"/>
      <x:c r="I133" s="61" t="n"/>
      <x:c r="J133" s="61" t="n"/>
      <x:c r="K133" s="61" t="n"/>
      <x:c r="L133" s="62" t="n"/>
      <x:c r="M133" s="61">
        <x:f>IF(OR(H133="",I133=""),"",ABS(H133-I133))</x:f>
      </x:c>
      <x:c r="N133" s="63">
        <x:f>IF(M133="","",M133*Paramètres!$B$6*L133)</x:f>
      </x:c>
      <x:c r="O133" s="61">
        <x:f>IF(OR(H133="",K133="",D133=""),"",IF(D133="Long",K133-H133,H133-K133))</x:f>
      </x:c>
      <x:c r="P133" s="63">
        <x:f>IF(O133="","",O133*Paramètres!$B$6*L133)</x:f>
      </x:c>
      <x:c r="Q133" s="61">
        <x:f>IF(OR(M133="",M133=0,O133=""),"",O133/M133)</x:f>
      </x:c>
      <x:c r="R133" s="61" t="n"/>
      <x:c r="S133" s="61" t="n"/>
      <x:c r="T133" s="63">
        <x:f>IF(L133="","",L133*(Paramètres!$B$7+Paramètres!$B$11*Paramètres!$B$5))</x:f>
      </x:c>
      <x:c r="U133" s="63">
        <x:f>IF(P133="","",P133-T133)</x:f>
      </x:c>
      <x:c r="V133" s="60" t="n"/>
      <x:c r="W133" s="64" t="n"/>
      <x:c r="X133" s="64" t="n"/>
    </x:row>
    <x:row r="134">
      <x:c r="A134" s="58" t="n"/>
      <x:c r="B134" s="59" t="n"/>
      <x:c r="C134" s="59" t="n"/>
      <x:c r="D134" s="60" t="n"/>
      <x:c r="E134" s="60" t="n"/>
      <x:c r="F134" s="60" t="n"/>
      <x:c r="G134" s="60" t="n"/>
      <x:c r="H134" s="61" t="n"/>
      <x:c r="I134" s="61" t="n"/>
      <x:c r="J134" s="61" t="n"/>
      <x:c r="K134" s="61" t="n"/>
      <x:c r="L134" s="62" t="n"/>
      <x:c r="M134" s="61">
        <x:f>IF(OR(H134="",I134=""),"",ABS(H134-I134))</x:f>
      </x:c>
      <x:c r="N134" s="63">
        <x:f>IF(M134="","",M134*Paramètres!$B$6*L134)</x:f>
      </x:c>
      <x:c r="O134" s="61">
        <x:f>IF(OR(H134="",K134="",D134=""),"",IF(D134="Long",K134-H134,H134-K134))</x:f>
      </x:c>
      <x:c r="P134" s="63">
        <x:f>IF(O134="","",O134*Paramètres!$B$6*L134)</x:f>
      </x:c>
      <x:c r="Q134" s="61">
        <x:f>IF(OR(M134="",M134=0,O134=""),"",O134/M134)</x:f>
      </x:c>
      <x:c r="R134" s="61" t="n"/>
      <x:c r="S134" s="61" t="n"/>
      <x:c r="T134" s="63">
        <x:f>IF(L134="","",L134*(Paramètres!$B$7+Paramètres!$B$11*Paramètres!$B$5))</x:f>
      </x:c>
      <x:c r="U134" s="63">
        <x:f>IF(P134="","",P134-T134)</x:f>
      </x:c>
      <x:c r="V134" s="60" t="n"/>
      <x:c r="W134" s="64" t="n"/>
      <x:c r="X134" s="64" t="n"/>
    </x:row>
    <x:row r="135">
      <x:c r="A135" s="58" t="n"/>
      <x:c r="B135" s="59" t="n"/>
      <x:c r="C135" s="59" t="n"/>
      <x:c r="D135" s="60" t="n"/>
      <x:c r="E135" s="60" t="n"/>
      <x:c r="F135" s="60" t="n"/>
      <x:c r="G135" s="60" t="n"/>
      <x:c r="H135" s="61" t="n"/>
      <x:c r="I135" s="61" t="n"/>
      <x:c r="J135" s="61" t="n"/>
      <x:c r="K135" s="61" t="n"/>
      <x:c r="L135" s="62" t="n"/>
      <x:c r="M135" s="61">
        <x:f>IF(OR(H135="",I135=""),"",ABS(H135-I135))</x:f>
      </x:c>
      <x:c r="N135" s="63">
        <x:f>IF(M135="","",M135*Paramètres!$B$6*L135)</x:f>
      </x:c>
      <x:c r="O135" s="61">
        <x:f>IF(OR(H135="",K135="",D135=""),"",IF(D135="Long",K135-H135,H135-K135))</x:f>
      </x:c>
      <x:c r="P135" s="63">
        <x:f>IF(O135="","",O135*Paramètres!$B$6*L135)</x:f>
      </x:c>
      <x:c r="Q135" s="61">
        <x:f>IF(OR(M135="",M135=0,O135=""),"",O135/M135)</x:f>
      </x:c>
      <x:c r="R135" s="61" t="n"/>
      <x:c r="S135" s="61" t="n"/>
      <x:c r="T135" s="63">
        <x:f>IF(L135="","",L135*(Paramètres!$B$7+Paramètres!$B$11*Paramètres!$B$5))</x:f>
      </x:c>
      <x:c r="U135" s="63">
        <x:f>IF(P135="","",P135-T135)</x:f>
      </x:c>
      <x:c r="V135" s="60" t="n"/>
      <x:c r="W135" s="64" t="n"/>
      <x:c r="X135" s="64" t="n"/>
    </x:row>
    <x:row r="136">
      <x:c r="A136" s="58" t="n"/>
      <x:c r="B136" s="59" t="n"/>
      <x:c r="C136" s="59" t="n"/>
      <x:c r="D136" s="60" t="n"/>
      <x:c r="E136" s="60" t="n"/>
      <x:c r="F136" s="60" t="n"/>
      <x:c r="G136" s="60" t="n"/>
      <x:c r="H136" s="61" t="n"/>
      <x:c r="I136" s="61" t="n"/>
      <x:c r="J136" s="61" t="n"/>
      <x:c r="K136" s="61" t="n"/>
      <x:c r="L136" s="62" t="n"/>
      <x:c r="M136" s="61">
        <x:f>IF(OR(H136="",I136=""),"",ABS(H136-I136))</x:f>
      </x:c>
      <x:c r="N136" s="63">
        <x:f>IF(M136="","",M136*Paramètres!$B$6*L136)</x:f>
      </x:c>
      <x:c r="O136" s="61">
        <x:f>IF(OR(H136="",K136="",D136=""),"",IF(D136="Long",K136-H136,H136-K136))</x:f>
      </x:c>
      <x:c r="P136" s="63">
        <x:f>IF(O136="","",O136*Paramètres!$B$6*L136)</x:f>
      </x:c>
      <x:c r="Q136" s="61">
        <x:f>IF(OR(M136="",M136=0,O136=""),"",O136/M136)</x:f>
      </x:c>
      <x:c r="R136" s="61" t="n"/>
      <x:c r="S136" s="61" t="n"/>
      <x:c r="T136" s="63">
        <x:f>IF(L136="","",L136*(Paramètres!$B$7+Paramètres!$B$11*Paramètres!$B$5))</x:f>
      </x:c>
      <x:c r="U136" s="63">
        <x:f>IF(P136="","",P136-T136)</x:f>
      </x:c>
      <x:c r="V136" s="60" t="n"/>
      <x:c r="W136" s="64" t="n"/>
      <x:c r="X136" s="64" t="n"/>
    </x:row>
    <x:row r="137">
      <x:c r="A137" s="58" t="n"/>
      <x:c r="B137" s="59" t="n"/>
      <x:c r="C137" s="59" t="n"/>
      <x:c r="D137" s="60" t="n"/>
      <x:c r="E137" s="60" t="n"/>
      <x:c r="F137" s="60" t="n"/>
      <x:c r="G137" s="60" t="n"/>
      <x:c r="H137" s="61" t="n"/>
      <x:c r="I137" s="61" t="n"/>
      <x:c r="J137" s="61" t="n"/>
      <x:c r="K137" s="61" t="n"/>
      <x:c r="L137" s="62" t="n"/>
      <x:c r="M137" s="61">
        <x:f>IF(OR(H137="",I137=""),"",ABS(H137-I137))</x:f>
      </x:c>
      <x:c r="N137" s="63">
        <x:f>IF(M137="","",M137*Paramètres!$B$6*L137)</x:f>
      </x:c>
      <x:c r="O137" s="61">
        <x:f>IF(OR(H137="",K137="",D137=""),"",IF(D137="Long",K137-H137,H137-K137))</x:f>
      </x:c>
      <x:c r="P137" s="63">
        <x:f>IF(O137="","",O137*Paramètres!$B$6*L137)</x:f>
      </x:c>
      <x:c r="Q137" s="61">
        <x:f>IF(OR(M137="",M137=0,O137=""),"",O137/M137)</x:f>
      </x:c>
      <x:c r="R137" s="61" t="n"/>
      <x:c r="S137" s="61" t="n"/>
      <x:c r="T137" s="63">
        <x:f>IF(L137="","",L137*(Paramètres!$B$7+Paramètres!$B$11*Paramètres!$B$5))</x:f>
      </x:c>
      <x:c r="U137" s="63">
        <x:f>IF(P137="","",P137-T137)</x:f>
      </x:c>
      <x:c r="V137" s="60" t="n"/>
      <x:c r="W137" s="64" t="n"/>
      <x:c r="X137" s="64" t="n"/>
    </x:row>
    <x:row r="138">
      <x:c r="A138" s="58" t="n"/>
      <x:c r="B138" s="59" t="n"/>
      <x:c r="C138" s="59" t="n"/>
      <x:c r="D138" s="60" t="n"/>
      <x:c r="E138" s="60" t="n"/>
      <x:c r="F138" s="60" t="n"/>
      <x:c r="G138" s="60" t="n"/>
      <x:c r="H138" s="61" t="n"/>
      <x:c r="I138" s="61" t="n"/>
      <x:c r="J138" s="61" t="n"/>
      <x:c r="K138" s="61" t="n"/>
      <x:c r="L138" s="62" t="n"/>
      <x:c r="M138" s="61">
        <x:f>IF(OR(H138="",I138=""),"",ABS(H138-I138))</x:f>
      </x:c>
      <x:c r="N138" s="63">
        <x:f>IF(M138="","",M138*Paramètres!$B$6*L138)</x:f>
      </x:c>
      <x:c r="O138" s="61">
        <x:f>IF(OR(H138="",K138="",D138=""),"",IF(D138="Long",K138-H138,H138-K138))</x:f>
      </x:c>
      <x:c r="P138" s="63">
        <x:f>IF(O138="","",O138*Paramètres!$B$6*L138)</x:f>
      </x:c>
      <x:c r="Q138" s="61">
        <x:f>IF(OR(M138="",M138=0,O138=""),"",O138/M138)</x:f>
      </x:c>
      <x:c r="R138" s="61" t="n"/>
      <x:c r="S138" s="61" t="n"/>
      <x:c r="T138" s="63">
        <x:f>IF(L138="","",L138*(Paramètres!$B$7+Paramètres!$B$11*Paramètres!$B$5))</x:f>
      </x:c>
      <x:c r="U138" s="63">
        <x:f>IF(P138="","",P138-T138)</x:f>
      </x:c>
      <x:c r="V138" s="60" t="n"/>
      <x:c r="W138" s="64" t="n"/>
      <x:c r="X138" s="64" t="n"/>
    </x:row>
    <x:row r="139">
      <x:c r="A139" s="58" t="n"/>
      <x:c r="B139" s="59" t="n"/>
      <x:c r="C139" s="59" t="n"/>
      <x:c r="D139" s="60" t="n"/>
      <x:c r="E139" s="60" t="n"/>
      <x:c r="F139" s="60" t="n"/>
      <x:c r="G139" s="60" t="n"/>
      <x:c r="H139" s="61" t="n"/>
      <x:c r="I139" s="61" t="n"/>
      <x:c r="J139" s="61" t="n"/>
      <x:c r="K139" s="61" t="n"/>
      <x:c r="L139" s="62" t="n"/>
      <x:c r="M139" s="61">
        <x:f>IF(OR(H139="",I139=""),"",ABS(H139-I139))</x:f>
      </x:c>
      <x:c r="N139" s="63">
        <x:f>IF(M139="","",M139*Paramètres!$B$6*L139)</x:f>
      </x:c>
      <x:c r="O139" s="61">
        <x:f>IF(OR(H139="",K139="",D139=""),"",IF(D139="Long",K139-H139,H139-K139))</x:f>
      </x:c>
      <x:c r="P139" s="63">
        <x:f>IF(O139="","",O139*Paramètres!$B$6*L139)</x:f>
      </x:c>
      <x:c r="Q139" s="61">
        <x:f>IF(OR(M139="",M139=0,O139=""),"",O139/M139)</x:f>
      </x:c>
      <x:c r="R139" s="61" t="n"/>
      <x:c r="S139" s="61" t="n"/>
      <x:c r="T139" s="63">
        <x:f>IF(L139="","",L139*(Paramètres!$B$7+Paramètres!$B$11*Paramètres!$B$5))</x:f>
      </x:c>
      <x:c r="U139" s="63">
        <x:f>IF(P139="","",P139-T139)</x:f>
      </x:c>
      <x:c r="V139" s="60" t="n"/>
      <x:c r="W139" s="64" t="n"/>
      <x:c r="X139" s="64" t="n"/>
    </x:row>
    <x:row r="140">
      <x:c r="A140" s="58" t="n"/>
      <x:c r="B140" s="59" t="n"/>
      <x:c r="C140" s="59" t="n"/>
      <x:c r="D140" s="60" t="n"/>
      <x:c r="E140" s="60" t="n"/>
      <x:c r="F140" s="60" t="n"/>
      <x:c r="G140" s="60" t="n"/>
      <x:c r="H140" s="61" t="n"/>
      <x:c r="I140" s="61" t="n"/>
      <x:c r="J140" s="61" t="n"/>
      <x:c r="K140" s="61" t="n"/>
      <x:c r="L140" s="62" t="n"/>
      <x:c r="M140" s="61">
        <x:f>IF(OR(H140="",I140=""),"",ABS(H140-I140))</x:f>
      </x:c>
      <x:c r="N140" s="63">
        <x:f>IF(M140="","",M140*Paramètres!$B$6*L140)</x:f>
      </x:c>
      <x:c r="O140" s="61">
        <x:f>IF(OR(H140="",K140="",D140=""),"",IF(D140="Long",K140-H140,H140-K140))</x:f>
      </x:c>
      <x:c r="P140" s="63">
        <x:f>IF(O140="","",O140*Paramètres!$B$6*L140)</x:f>
      </x:c>
      <x:c r="Q140" s="61">
        <x:f>IF(OR(M140="",M140=0,O140=""),"",O140/M140)</x:f>
      </x:c>
      <x:c r="R140" s="61" t="n"/>
      <x:c r="S140" s="61" t="n"/>
      <x:c r="T140" s="63">
        <x:f>IF(L140="","",L140*(Paramètres!$B$7+Paramètres!$B$11*Paramètres!$B$5))</x:f>
      </x:c>
      <x:c r="U140" s="63">
        <x:f>IF(P140="","",P140-T140)</x:f>
      </x:c>
      <x:c r="V140" s="60" t="n"/>
      <x:c r="W140" s="64" t="n"/>
      <x:c r="X140" s="64" t="n"/>
    </x:row>
    <x:row r="141">
      <x:c r="A141" s="58" t="n"/>
      <x:c r="B141" s="59" t="n"/>
      <x:c r="C141" s="59" t="n"/>
      <x:c r="D141" s="60" t="n"/>
      <x:c r="E141" s="60" t="n"/>
      <x:c r="F141" s="60" t="n"/>
      <x:c r="G141" s="60" t="n"/>
      <x:c r="H141" s="61" t="n"/>
      <x:c r="I141" s="61" t="n"/>
      <x:c r="J141" s="61" t="n"/>
      <x:c r="K141" s="61" t="n"/>
      <x:c r="L141" s="62" t="n"/>
      <x:c r="M141" s="61">
        <x:f>IF(OR(H141="",I141=""),"",ABS(H141-I141))</x:f>
      </x:c>
      <x:c r="N141" s="63">
        <x:f>IF(M141="","",M141*Paramètres!$B$6*L141)</x:f>
      </x:c>
      <x:c r="O141" s="61">
        <x:f>IF(OR(H141="",K141="",D141=""),"",IF(D141="Long",K141-H141,H141-K141))</x:f>
      </x:c>
      <x:c r="P141" s="63">
        <x:f>IF(O141="","",O141*Paramètres!$B$6*L141)</x:f>
      </x:c>
      <x:c r="Q141" s="61">
        <x:f>IF(OR(M141="",M141=0,O141=""),"",O141/M141)</x:f>
      </x:c>
      <x:c r="R141" s="61" t="n"/>
      <x:c r="S141" s="61" t="n"/>
      <x:c r="T141" s="63">
        <x:f>IF(L141="","",L141*(Paramètres!$B$7+Paramètres!$B$11*Paramètres!$B$5))</x:f>
      </x:c>
      <x:c r="U141" s="63">
        <x:f>IF(P141="","",P141-T141)</x:f>
      </x:c>
      <x:c r="V141" s="60" t="n"/>
      <x:c r="W141" s="64" t="n"/>
      <x:c r="X141" s="64" t="n"/>
    </x:row>
    <x:row r="142">
      <x:c r="A142" s="58" t="n"/>
      <x:c r="B142" s="59" t="n"/>
      <x:c r="C142" s="59" t="n"/>
      <x:c r="D142" s="60" t="n"/>
      <x:c r="E142" s="60" t="n"/>
      <x:c r="F142" s="60" t="n"/>
      <x:c r="G142" s="60" t="n"/>
      <x:c r="H142" s="61" t="n"/>
      <x:c r="I142" s="61" t="n"/>
      <x:c r="J142" s="61" t="n"/>
      <x:c r="K142" s="61" t="n"/>
      <x:c r="L142" s="62" t="n"/>
      <x:c r="M142" s="61">
        <x:f>IF(OR(H142="",I142=""),"",ABS(H142-I142))</x:f>
      </x:c>
      <x:c r="N142" s="63">
        <x:f>IF(M142="","",M142*Paramètres!$B$6*L142)</x:f>
      </x:c>
      <x:c r="O142" s="61">
        <x:f>IF(OR(H142="",K142="",D142=""),"",IF(D142="Long",K142-H142,H142-K142))</x:f>
      </x:c>
      <x:c r="P142" s="63">
        <x:f>IF(O142="","",O142*Paramètres!$B$6*L142)</x:f>
      </x:c>
      <x:c r="Q142" s="61">
        <x:f>IF(OR(M142="",M142=0,O142=""),"",O142/M142)</x:f>
      </x:c>
      <x:c r="R142" s="61" t="n"/>
      <x:c r="S142" s="61" t="n"/>
      <x:c r="T142" s="63">
        <x:f>IF(L142="","",L142*(Paramètres!$B$7+Paramètres!$B$11*Paramètres!$B$5))</x:f>
      </x:c>
      <x:c r="U142" s="63">
        <x:f>IF(P142="","",P142-T142)</x:f>
      </x:c>
      <x:c r="V142" s="60" t="n"/>
      <x:c r="W142" s="64" t="n"/>
      <x:c r="X142" s="64" t="n"/>
    </x:row>
    <x:row r="143">
      <x:c r="A143" s="58" t="n"/>
      <x:c r="B143" s="59" t="n"/>
      <x:c r="C143" s="59" t="n"/>
      <x:c r="D143" s="60" t="n"/>
      <x:c r="E143" s="60" t="n"/>
      <x:c r="F143" s="60" t="n"/>
      <x:c r="G143" s="60" t="n"/>
      <x:c r="H143" s="61" t="n"/>
      <x:c r="I143" s="61" t="n"/>
      <x:c r="J143" s="61" t="n"/>
      <x:c r="K143" s="61" t="n"/>
      <x:c r="L143" s="62" t="n"/>
      <x:c r="M143" s="61">
        <x:f>IF(OR(H143="",I143=""),"",ABS(H143-I143))</x:f>
      </x:c>
      <x:c r="N143" s="63">
        <x:f>IF(M143="","",M143*Paramètres!$B$6*L143)</x:f>
      </x:c>
      <x:c r="O143" s="61">
        <x:f>IF(OR(H143="",K143="",D143=""),"",IF(D143="Long",K143-H143,H143-K143))</x:f>
      </x:c>
      <x:c r="P143" s="63">
        <x:f>IF(O143="","",O143*Paramètres!$B$6*L143)</x:f>
      </x:c>
      <x:c r="Q143" s="61">
        <x:f>IF(OR(M143="",M143=0,O143=""),"",O143/M143)</x:f>
      </x:c>
      <x:c r="R143" s="61" t="n"/>
      <x:c r="S143" s="61" t="n"/>
      <x:c r="T143" s="63">
        <x:f>IF(L143="","",L143*(Paramètres!$B$7+Paramètres!$B$11*Paramètres!$B$5))</x:f>
      </x:c>
      <x:c r="U143" s="63">
        <x:f>IF(P143="","",P143-T143)</x:f>
      </x:c>
      <x:c r="V143" s="60" t="n"/>
      <x:c r="W143" s="64" t="n"/>
      <x:c r="X143" s="64" t="n"/>
    </x:row>
    <x:row r="144">
      <x:c r="A144" s="58" t="n"/>
      <x:c r="B144" s="59" t="n"/>
      <x:c r="C144" s="59" t="n"/>
      <x:c r="D144" s="60" t="n"/>
      <x:c r="E144" s="60" t="n"/>
      <x:c r="F144" s="60" t="n"/>
      <x:c r="G144" s="60" t="n"/>
      <x:c r="H144" s="61" t="n"/>
      <x:c r="I144" s="61" t="n"/>
      <x:c r="J144" s="61" t="n"/>
      <x:c r="K144" s="61" t="n"/>
      <x:c r="L144" s="62" t="n"/>
      <x:c r="M144" s="61">
        <x:f>IF(OR(H144="",I144=""),"",ABS(H144-I144))</x:f>
      </x:c>
      <x:c r="N144" s="63">
        <x:f>IF(M144="","",M144*Paramètres!$B$6*L144)</x:f>
      </x:c>
      <x:c r="O144" s="61">
        <x:f>IF(OR(H144="",K144="",D144=""),"",IF(D144="Long",K144-H144,H144-K144))</x:f>
      </x:c>
      <x:c r="P144" s="63">
        <x:f>IF(O144="","",O144*Paramètres!$B$6*L144)</x:f>
      </x:c>
      <x:c r="Q144" s="61">
        <x:f>IF(OR(M144="",M144=0,O144=""),"",O144/M144)</x:f>
      </x:c>
      <x:c r="R144" s="61" t="n"/>
      <x:c r="S144" s="61" t="n"/>
      <x:c r="T144" s="63">
        <x:f>IF(L144="","",L144*(Paramètres!$B$7+Paramètres!$B$11*Paramètres!$B$5))</x:f>
      </x:c>
      <x:c r="U144" s="63">
        <x:f>IF(P144="","",P144-T144)</x:f>
      </x:c>
      <x:c r="V144" s="60" t="n"/>
      <x:c r="W144" s="64" t="n"/>
      <x:c r="X144" s="64" t="n"/>
    </x:row>
    <x:row r="145">
      <x:c r="A145" s="58" t="n"/>
      <x:c r="B145" s="59" t="n"/>
      <x:c r="C145" s="59" t="n"/>
      <x:c r="D145" s="60" t="n"/>
      <x:c r="E145" s="60" t="n"/>
      <x:c r="F145" s="60" t="n"/>
      <x:c r="G145" s="60" t="n"/>
      <x:c r="H145" s="61" t="n"/>
      <x:c r="I145" s="61" t="n"/>
      <x:c r="J145" s="61" t="n"/>
      <x:c r="K145" s="61" t="n"/>
      <x:c r="L145" s="62" t="n"/>
      <x:c r="M145" s="61">
        <x:f>IF(OR(H145="",I145=""),"",ABS(H145-I145))</x:f>
      </x:c>
      <x:c r="N145" s="63">
        <x:f>IF(M145="","",M145*Paramètres!$B$6*L145)</x:f>
      </x:c>
      <x:c r="O145" s="61">
        <x:f>IF(OR(H145="",K145="",D145=""),"",IF(D145="Long",K145-H145,H145-K145))</x:f>
      </x:c>
      <x:c r="P145" s="63">
        <x:f>IF(O145="","",O145*Paramètres!$B$6*L145)</x:f>
      </x:c>
      <x:c r="Q145" s="61">
        <x:f>IF(OR(M145="",M145=0,O145=""),"",O145/M145)</x:f>
      </x:c>
      <x:c r="R145" s="61" t="n"/>
      <x:c r="S145" s="61" t="n"/>
      <x:c r="T145" s="63">
        <x:f>IF(L145="","",L145*(Paramètres!$B$7+Paramètres!$B$11*Paramètres!$B$5))</x:f>
      </x:c>
      <x:c r="U145" s="63">
        <x:f>IF(P145="","",P145-T145)</x:f>
      </x:c>
      <x:c r="V145" s="60" t="n"/>
      <x:c r="W145" s="64" t="n"/>
      <x:c r="X145" s="64" t="n"/>
    </x:row>
    <x:row r="146">
      <x:c r="A146" s="58" t="n"/>
      <x:c r="B146" s="59" t="n"/>
      <x:c r="C146" s="59" t="n"/>
      <x:c r="D146" s="60" t="n"/>
      <x:c r="E146" s="60" t="n"/>
      <x:c r="F146" s="60" t="n"/>
      <x:c r="G146" s="60" t="n"/>
      <x:c r="H146" s="61" t="n"/>
      <x:c r="I146" s="61" t="n"/>
      <x:c r="J146" s="61" t="n"/>
      <x:c r="K146" s="61" t="n"/>
      <x:c r="L146" s="62" t="n"/>
      <x:c r="M146" s="61">
        <x:f>IF(OR(H146="",I146=""),"",ABS(H146-I146))</x:f>
      </x:c>
      <x:c r="N146" s="63">
        <x:f>IF(M146="","",M146*Paramètres!$B$6*L146)</x:f>
      </x:c>
      <x:c r="O146" s="61">
        <x:f>IF(OR(H146="",K146="",D146=""),"",IF(D146="Long",K146-H146,H146-K146))</x:f>
      </x:c>
      <x:c r="P146" s="63">
        <x:f>IF(O146="","",O146*Paramètres!$B$6*L146)</x:f>
      </x:c>
      <x:c r="Q146" s="61">
        <x:f>IF(OR(M146="",M146=0,O146=""),"",O146/M146)</x:f>
      </x:c>
      <x:c r="R146" s="61" t="n"/>
      <x:c r="S146" s="61" t="n"/>
      <x:c r="T146" s="63">
        <x:f>IF(L146="","",L146*(Paramètres!$B$7+Paramètres!$B$11*Paramètres!$B$5))</x:f>
      </x:c>
      <x:c r="U146" s="63">
        <x:f>IF(P146="","",P146-T146)</x:f>
      </x:c>
      <x:c r="V146" s="60" t="n"/>
      <x:c r="W146" s="64" t="n"/>
      <x:c r="X146" s="64" t="n"/>
    </x:row>
    <x:row r="147">
      <x:c r="A147" s="58" t="n"/>
      <x:c r="B147" s="59" t="n"/>
      <x:c r="C147" s="59" t="n"/>
      <x:c r="D147" s="60" t="n"/>
      <x:c r="E147" s="60" t="n"/>
      <x:c r="F147" s="60" t="n"/>
      <x:c r="G147" s="60" t="n"/>
      <x:c r="H147" s="61" t="n"/>
      <x:c r="I147" s="61" t="n"/>
      <x:c r="J147" s="61" t="n"/>
      <x:c r="K147" s="61" t="n"/>
      <x:c r="L147" s="62" t="n"/>
      <x:c r="M147" s="61">
        <x:f>IF(OR(H147="",I147=""),"",ABS(H147-I147))</x:f>
      </x:c>
      <x:c r="N147" s="63">
        <x:f>IF(M147="","",M147*Paramètres!$B$6*L147)</x:f>
      </x:c>
      <x:c r="O147" s="61">
        <x:f>IF(OR(H147="",K147="",D147=""),"",IF(D147="Long",K147-H147,H147-K147))</x:f>
      </x:c>
      <x:c r="P147" s="63">
        <x:f>IF(O147="","",O147*Paramètres!$B$6*L147)</x:f>
      </x:c>
      <x:c r="Q147" s="61">
        <x:f>IF(OR(M147="",M147=0,O147=""),"",O147/M147)</x:f>
      </x:c>
      <x:c r="R147" s="61" t="n"/>
      <x:c r="S147" s="61" t="n"/>
      <x:c r="T147" s="63">
        <x:f>IF(L147="","",L147*(Paramètres!$B$7+Paramètres!$B$11*Paramètres!$B$5))</x:f>
      </x:c>
      <x:c r="U147" s="63">
        <x:f>IF(P147="","",P147-T147)</x:f>
      </x:c>
      <x:c r="V147" s="60" t="n"/>
      <x:c r="W147" s="64" t="n"/>
      <x:c r="X147" s="64" t="n"/>
    </x:row>
    <x:row r="148">
      <x:c r="A148" s="58" t="n"/>
      <x:c r="B148" s="59" t="n"/>
      <x:c r="C148" s="59" t="n"/>
      <x:c r="D148" s="60" t="n"/>
      <x:c r="E148" s="60" t="n"/>
      <x:c r="F148" s="60" t="n"/>
      <x:c r="G148" s="60" t="n"/>
      <x:c r="H148" s="61" t="n"/>
      <x:c r="I148" s="61" t="n"/>
      <x:c r="J148" s="61" t="n"/>
      <x:c r="K148" s="61" t="n"/>
      <x:c r="L148" s="62" t="n"/>
      <x:c r="M148" s="61">
        <x:f>IF(OR(H148="",I148=""),"",ABS(H148-I148))</x:f>
      </x:c>
      <x:c r="N148" s="63">
        <x:f>IF(M148="","",M148*Paramètres!$B$6*L148)</x:f>
      </x:c>
      <x:c r="O148" s="61">
        <x:f>IF(OR(H148="",K148="",D148=""),"",IF(D148="Long",K148-H148,H148-K148))</x:f>
      </x:c>
      <x:c r="P148" s="63">
        <x:f>IF(O148="","",O148*Paramètres!$B$6*L148)</x:f>
      </x:c>
      <x:c r="Q148" s="61">
        <x:f>IF(OR(M148="",M148=0,O148=""),"",O148/M148)</x:f>
      </x:c>
      <x:c r="R148" s="61" t="n"/>
      <x:c r="S148" s="61" t="n"/>
      <x:c r="T148" s="63">
        <x:f>IF(L148="","",L148*(Paramètres!$B$7+Paramètres!$B$11*Paramètres!$B$5))</x:f>
      </x:c>
      <x:c r="U148" s="63">
        <x:f>IF(P148="","",P148-T148)</x:f>
      </x:c>
      <x:c r="V148" s="60" t="n"/>
      <x:c r="W148" s="64" t="n"/>
      <x:c r="X148" s="64" t="n"/>
    </x:row>
    <x:row r="149">
      <x:c r="A149" s="58" t="n"/>
      <x:c r="B149" s="59" t="n"/>
      <x:c r="C149" s="59" t="n"/>
      <x:c r="D149" s="60" t="n"/>
      <x:c r="E149" s="60" t="n"/>
      <x:c r="F149" s="60" t="n"/>
      <x:c r="G149" s="60" t="n"/>
      <x:c r="H149" s="61" t="n"/>
      <x:c r="I149" s="61" t="n"/>
      <x:c r="J149" s="61" t="n"/>
      <x:c r="K149" s="61" t="n"/>
      <x:c r="L149" s="62" t="n"/>
      <x:c r="M149" s="61">
        <x:f>IF(OR(H149="",I149=""),"",ABS(H149-I149))</x:f>
      </x:c>
      <x:c r="N149" s="63">
        <x:f>IF(M149="","",M149*Paramètres!$B$6*L149)</x:f>
      </x:c>
      <x:c r="O149" s="61">
        <x:f>IF(OR(H149="",K149="",D149=""),"",IF(D149="Long",K149-H149,H149-K149))</x:f>
      </x:c>
      <x:c r="P149" s="63">
        <x:f>IF(O149="","",O149*Paramètres!$B$6*L149)</x:f>
      </x:c>
      <x:c r="Q149" s="61">
        <x:f>IF(OR(M149="",M149=0,O149=""),"",O149/M149)</x:f>
      </x:c>
      <x:c r="R149" s="61" t="n"/>
      <x:c r="S149" s="61" t="n"/>
      <x:c r="T149" s="63">
        <x:f>IF(L149="","",L149*(Paramètres!$B$7+Paramètres!$B$11*Paramètres!$B$5))</x:f>
      </x:c>
      <x:c r="U149" s="63">
        <x:f>IF(P149="","",P149-T149)</x:f>
      </x:c>
      <x:c r="V149" s="60" t="n"/>
      <x:c r="W149" s="64" t="n"/>
      <x:c r="X149" s="64" t="n"/>
    </x:row>
    <x:row r="150">
      <x:c r="A150" s="58" t="n"/>
      <x:c r="B150" s="59" t="n"/>
      <x:c r="C150" s="59" t="n"/>
      <x:c r="D150" s="60" t="n"/>
      <x:c r="E150" s="60" t="n"/>
      <x:c r="F150" s="60" t="n"/>
      <x:c r="G150" s="60" t="n"/>
      <x:c r="H150" s="61" t="n"/>
      <x:c r="I150" s="61" t="n"/>
      <x:c r="J150" s="61" t="n"/>
      <x:c r="K150" s="61" t="n"/>
      <x:c r="L150" s="62" t="n"/>
      <x:c r="M150" s="61">
        <x:f>IF(OR(H150="",I150=""),"",ABS(H150-I150))</x:f>
      </x:c>
      <x:c r="N150" s="63">
        <x:f>IF(M150="","",M150*Paramètres!$B$6*L150)</x:f>
      </x:c>
      <x:c r="O150" s="61">
        <x:f>IF(OR(H150="",K150="",D150=""),"",IF(D150="Long",K150-H150,H150-K150))</x:f>
      </x:c>
      <x:c r="P150" s="63">
        <x:f>IF(O150="","",O150*Paramètres!$B$6*L150)</x:f>
      </x:c>
      <x:c r="Q150" s="61">
        <x:f>IF(OR(M150="",M150=0,O150=""),"",O150/M150)</x:f>
      </x:c>
      <x:c r="R150" s="61" t="n"/>
      <x:c r="S150" s="61" t="n"/>
      <x:c r="T150" s="63">
        <x:f>IF(L150="","",L150*(Paramètres!$B$7+Paramètres!$B$11*Paramètres!$B$5))</x:f>
      </x:c>
      <x:c r="U150" s="63">
        <x:f>IF(P150="","",P150-T150)</x:f>
      </x:c>
      <x:c r="V150" s="60" t="n"/>
      <x:c r="W150" s="64" t="n"/>
      <x:c r="X150" s="64" t="n"/>
    </x:row>
    <x:row r="151">
      <x:c r="A151" s="58" t="n"/>
      <x:c r="B151" s="59" t="n"/>
      <x:c r="C151" s="59" t="n"/>
      <x:c r="D151" s="60" t="n"/>
      <x:c r="E151" s="60" t="n"/>
      <x:c r="F151" s="60" t="n"/>
      <x:c r="G151" s="60" t="n"/>
      <x:c r="H151" s="61" t="n"/>
      <x:c r="I151" s="61" t="n"/>
      <x:c r="J151" s="61" t="n"/>
      <x:c r="K151" s="61" t="n"/>
      <x:c r="L151" s="62" t="n"/>
      <x:c r="M151" s="61">
        <x:f>IF(OR(H151="",I151=""),"",ABS(H151-I151))</x:f>
      </x:c>
      <x:c r="N151" s="63">
        <x:f>IF(M151="","",M151*Paramètres!$B$6*L151)</x:f>
      </x:c>
      <x:c r="O151" s="61">
        <x:f>IF(OR(H151="",K151="",D151=""),"",IF(D151="Long",K151-H151,H151-K151))</x:f>
      </x:c>
      <x:c r="P151" s="63">
        <x:f>IF(O151="","",O151*Paramètres!$B$6*L151)</x:f>
      </x:c>
      <x:c r="Q151" s="61">
        <x:f>IF(OR(M151="",M151=0,O151=""),"",O151/M151)</x:f>
      </x:c>
      <x:c r="R151" s="61" t="n"/>
      <x:c r="S151" s="61" t="n"/>
      <x:c r="T151" s="63">
        <x:f>IF(L151="","",L151*(Paramètres!$B$7+Paramètres!$B$11*Paramètres!$B$5))</x:f>
      </x:c>
      <x:c r="U151" s="63">
        <x:f>IF(P151="","",P151-T151)</x:f>
      </x:c>
      <x:c r="V151" s="60" t="n"/>
      <x:c r="W151" s="64" t="n"/>
      <x:c r="X151" s="64" t="n"/>
    </x:row>
    <x:row r="152">
      <x:c r="A152" s="58" t="n"/>
      <x:c r="B152" s="59" t="n"/>
      <x:c r="C152" s="59" t="n"/>
      <x:c r="D152" s="60" t="n"/>
      <x:c r="E152" s="60" t="n"/>
      <x:c r="F152" s="60" t="n"/>
      <x:c r="G152" s="60" t="n"/>
      <x:c r="H152" s="61" t="n"/>
      <x:c r="I152" s="61" t="n"/>
      <x:c r="J152" s="61" t="n"/>
      <x:c r="K152" s="61" t="n"/>
      <x:c r="L152" s="62" t="n"/>
      <x:c r="M152" s="61">
        <x:f>IF(OR(H152="",I152=""),"",ABS(H152-I152))</x:f>
      </x:c>
      <x:c r="N152" s="63">
        <x:f>IF(M152="","",M152*Paramètres!$B$6*L152)</x:f>
      </x:c>
      <x:c r="O152" s="61">
        <x:f>IF(OR(H152="",K152="",D152=""),"",IF(D152="Long",K152-H152,H152-K152))</x:f>
      </x:c>
      <x:c r="P152" s="63">
        <x:f>IF(O152="","",O152*Paramètres!$B$6*L152)</x:f>
      </x:c>
      <x:c r="Q152" s="61">
        <x:f>IF(OR(M152="",M152=0,O152=""),"",O152/M152)</x:f>
      </x:c>
      <x:c r="R152" s="61" t="n"/>
      <x:c r="S152" s="61" t="n"/>
      <x:c r="T152" s="63">
        <x:f>IF(L152="","",L152*(Paramètres!$B$7+Paramètres!$B$11*Paramètres!$B$5))</x:f>
      </x:c>
      <x:c r="U152" s="63">
        <x:f>IF(P152="","",P152-T152)</x:f>
      </x:c>
      <x:c r="V152" s="60" t="n"/>
      <x:c r="W152" s="64" t="n"/>
      <x:c r="X152" s="64" t="n"/>
    </x:row>
    <x:row r="153">
      <x:c r="A153" s="58" t="n"/>
      <x:c r="B153" s="59" t="n"/>
      <x:c r="C153" s="59" t="n"/>
      <x:c r="D153" s="60" t="n"/>
      <x:c r="E153" s="60" t="n"/>
      <x:c r="F153" s="60" t="n"/>
      <x:c r="G153" s="60" t="n"/>
      <x:c r="H153" s="61" t="n"/>
      <x:c r="I153" s="61" t="n"/>
      <x:c r="J153" s="61" t="n"/>
      <x:c r="K153" s="61" t="n"/>
      <x:c r="L153" s="62" t="n"/>
      <x:c r="M153" s="61">
        <x:f>IF(OR(H153="",I153=""),"",ABS(H153-I153))</x:f>
      </x:c>
      <x:c r="N153" s="63">
        <x:f>IF(M153="","",M153*Paramètres!$B$6*L153)</x:f>
      </x:c>
      <x:c r="O153" s="61">
        <x:f>IF(OR(H153="",K153="",D153=""),"",IF(D153="Long",K153-H153,H153-K153))</x:f>
      </x:c>
      <x:c r="P153" s="63">
        <x:f>IF(O153="","",O153*Paramètres!$B$6*L153)</x:f>
      </x:c>
      <x:c r="Q153" s="61">
        <x:f>IF(OR(M153="",M153=0,O153=""),"",O153/M153)</x:f>
      </x:c>
      <x:c r="R153" s="61" t="n"/>
      <x:c r="S153" s="61" t="n"/>
      <x:c r="T153" s="63">
        <x:f>IF(L153="","",L153*(Paramètres!$B$7+Paramètres!$B$11*Paramètres!$B$5))</x:f>
      </x:c>
      <x:c r="U153" s="63">
        <x:f>IF(P153="","",P153-T153)</x:f>
      </x:c>
      <x:c r="V153" s="60" t="n"/>
      <x:c r="W153" s="64" t="n"/>
      <x:c r="X153" s="64" t="n"/>
    </x:row>
    <x:row r="154">
      <x:c r="A154" s="58" t="n"/>
      <x:c r="B154" s="59" t="n"/>
      <x:c r="C154" s="59" t="n"/>
      <x:c r="D154" s="60" t="n"/>
      <x:c r="E154" s="60" t="n"/>
      <x:c r="F154" s="60" t="n"/>
      <x:c r="G154" s="60" t="n"/>
      <x:c r="H154" s="61" t="n"/>
      <x:c r="I154" s="61" t="n"/>
      <x:c r="J154" s="61" t="n"/>
      <x:c r="K154" s="61" t="n"/>
      <x:c r="L154" s="62" t="n"/>
      <x:c r="M154" s="61">
        <x:f>IF(OR(H154="",I154=""),"",ABS(H154-I154))</x:f>
      </x:c>
      <x:c r="N154" s="63">
        <x:f>IF(M154="","",M154*Paramètres!$B$6*L154)</x:f>
      </x:c>
      <x:c r="O154" s="61">
        <x:f>IF(OR(H154="",K154="",D154=""),"",IF(D154="Long",K154-H154,H154-K154))</x:f>
      </x:c>
      <x:c r="P154" s="63">
        <x:f>IF(O154="","",O154*Paramètres!$B$6*L154)</x:f>
      </x:c>
      <x:c r="Q154" s="61">
        <x:f>IF(OR(M154="",M154=0,O154=""),"",O154/M154)</x:f>
      </x:c>
      <x:c r="R154" s="61" t="n"/>
      <x:c r="S154" s="61" t="n"/>
      <x:c r="T154" s="63">
        <x:f>IF(L154="","",L154*(Paramètres!$B$7+Paramètres!$B$11*Paramètres!$B$5))</x:f>
      </x:c>
      <x:c r="U154" s="63">
        <x:f>IF(P154="","",P154-T154)</x:f>
      </x:c>
      <x:c r="V154" s="60" t="n"/>
      <x:c r="W154" s="64" t="n"/>
      <x:c r="X154" s="64" t="n"/>
    </x:row>
    <x:row r="155">
      <x:c r="A155" s="58" t="n"/>
      <x:c r="B155" s="59" t="n"/>
      <x:c r="C155" s="59" t="n"/>
      <x:c r="D155" s="60" t="n"/>
      <x:c r="E155" s="60" t="n"/>
      <x:c r="F155" s="60" t="n"/>
      <x:c r="G155" s="60" t="n"/>
      <x:c r="H155" s="61" t="n"/>
      <x:c r="I155" s="61" t="n"/>
      <x:c r="J155" s="61" t="n"/>
      <x:c r="K155" s="61" t="n"/>
      <x:c r="L155" s="62" t="n"/>
      <x:c r="M155" s="61">
        <x:f>IF(OR(H155="",I155=""),"",ABS(H155-I155))</x:f>
      </x:c>
      <x:c r="N155" s="63">
        <x:f>IF(M155="","",M155*Paramètres!$B$6*L155)</x:f>
      </x:c>
      <x:c r="O155" s="61">
        <x:f>IF(OR(H155="",K155="",D155=""),"",IF(D155="Long",K155-H155,H155-K155))</x:f>
      </x:c>
      <x:c r="P155" s="63">
        <x:f>IF(O155="","",O155*Paramètres!$B$6*L155)</x:f>
      </x:c>
      <x:c r="Q155" s="61">
        <x:f>IF(OR(M155="",M155=0,O155=""),"",O155/M155)</x:f>
      </x:c>
      <x:c r="R155" s="61" t="n"/>
      <x:c r="S155" s="61" t="n"/>
      <x:c r="T155" s="63">
        <x:f>IF(L155="","",L155*(Paramètres!$B$7+Paramètres!$B$11*Paramètres!$B$5))</x:f>
      </x:c>
      <x:c r="U155" s="63">
        <x:f>IF(P155="","",P155-T155)</x:f>
      </x:c>
      <x:c r="V155" s="60" t="n"/>
      <x:c r="W155" s="64" t="n"/>
      <x:c r="X155" s="64" t="n"/>
    </x:row>
    <x:row r="156">
      <x:c r="A156" s="58" t="n"/>
      <x:c r="B156" s="59" t="n"/>
      <x:c r="C156" s="59" t="n"/>
      <x:c r="D156" s="60" t="n"/>
      <x:c r="E156" s="60" t="n"/>
      <x:c r="F156" s="60" t="n"/>
      <x:c r="G156" s="60" t="n"/>
      <x:c r="H156" s="61" t="n"/>
      <x:c r="I156" s="61" t="n"/>
      <x:c r="J156" s="61" t="n"/>
      <x:c r="K156" s="61" t="n"/>
      <x:c r="L156" s="62" t="n"/>
      <x:c r="M156" s="61">
        <x:f>IF(OR(H156="",I156=""),"",ABS(H156-I156))</x:f>
      </x:c>
      <x:c r="N156" s="63">
        <x:f>IF(M156="","",M156*Paramètres!$B$6*L156)</x:f>
      </x:c>
      <x:c r="O156" s="61">
        <x:f>IF(OR(H156="",K156="",D156=""),"",IF(D156="Long",K156-H156,H156-K156))</x:f>
      </x:c>
      <x:c r="P156" s="63">
        <x:f>IF(O156="","",O156*Paramètres!$B$6*L156)</x:f>
      </x:c>
      <x:c r="Q156" s="61">
        <x:f>IF(OR(M156="",M156=0,O156=""),"",O156/M156)</x:f>
      </x:c>
      <x:c r="R156" s="61" t="n"/>
      <x:c r="S156" s="61" t="n"/>
      <x:c r="T156" s="63">
        <x:f>IF(L156="","",L156*(Paramètres!$B$7+Paramètres!$B$11*Paramètres!$B$5))</x:f>
      </x:c>
      <x:c r="U156" s="63">
        <x:f>IF(P156="","",P156-T156)</x:f>
      </x:c>
      <x:c r="V156" s="60" t="n"/>
      <x:c r="W156" s="64" t="n"/>
      <x:c r="X156" s="64" t="n"/>
    </x:row>
    <x:row r="157">
      <x:c r="A157" s="58" t="n"/>
      <x:c r="B157" s="59" t="n"/>
      <x:c r="C157" s="59" t="n"/>
      <x:c r="D157" s="60" t="n"/>
      <x:c r="E157" s="60" t="n"/>
      <x:c r="F157" s="60" t="n"/>
      <x:c r="G157" s="60" t="n"/>
      <x:c r="H157" s="61" t="n"/>
      <x:c r="I157" s="61" t="n"/>
      <x:c r="J157" s="61" t="n"/>
      <x:c r="K157" s="61" t="n"/>
      <x:c r="L157" s="62" t="n"/>
      <x:c r="M157" s="61">
        <x:f>IF(OR(H157="",I157=""),"",ABS(H157-I157))</x:f>
      </x:c>
      <x:c r="N157" s="63">
        <x:f>IF(M157="","",M157*Paramètres!$B$6*L157)</x:f>
      </x:c>
      <x:c r="O157" s="61">
        <x:f>IF(OR(H157="",K157="",D157=""),"",IF(D157="Long",K157-H157,H157-K157))</x:f>
      </x:c>
      <x:c r="P157" s="63">
        <x:f>IF(O157="","",O157*Paramètres!$B$6*L157)</x:f>
      </x:c>
      <x:c r="Q157" s="61">
        <x:f>IF(OR(M157="",M157=0,O157=""),"",O157/M157)</x:f>
      </x:c>
      <x:c r="R157" s="61" t="n"/>
      <x:c r="S157" s="61" t="n"/>
      <x:c r="T157" s="63">
        <x:f>IF(L157="","",L157*(Paramètres!$B$7+Paramètres!$B$11*Paramètres!$B$5))</x:f>
      </x:c>
      <x:c r="U157" s="63">
        <x:f>IF(P157="","",P157-T157)</x:f>
      </x:c>
      <x:c r="V157" s="60" t="n"/>
      <x:c r="W157" s="64" t="n"/>
      <x:c r="X157" s="64" t="n"/>
    </x:row>
    <x:row r="158">
      <x:c r="A158" s="58" t="n"/>
      <x:c r="B158" s="59" t="n"/>
      <x:c r="C158" s="59" t="n"/>
      <x:c r="D158" s="60" t="n"/>
      <x:c r="E158" s="60" t="n"/>
      <x:c r="F158" s="60" t="n"/>
      <x:c r="G158" s="60" t="n"/>
      <x:c r="H158" s="61" t="n"/>
      <x:c r="I158" s="61" t="n"/>
      <x:c r="J158" s="61" t="n"/>
      <x:c r="K158" s="61" t="n"/>
      <x:c r="L158" s="62" t="n"/>
      <x:c r="M158" s="61">
        <x:f>IF(OR(H158="",I158=""),"",ABS(H158-I158))</x:f>
      </x:c>
      <x:c r="N158" s="63">
        <x:f>IF(M158="","",M158*Paramètres!$B$6*L158)</x:f>
      </x:c>
      <x:c r="O158" s="61">
        <x:f>IF(OR(H158="",K158="",D158=""),"",IF(D158="Long",K158-H158,H158-K158))</x:f>
      </x:c>
      <x:c r="P158" s="63">
        <x:f>IF(O158="","",O158*Paramètres!$B$6*L158)</x:f>
      </x:c>
      <x:c r="Q158" s="61">
        <x:f>IF(OR(M158="",M158=0,O158=""),"",O158/M158)</x:f>
      </x:c>
      <x:c r="R158" s="61" t="n"/>
      <x:c r="S158" s="61" t="n"/>
      <x:c r="T158" s="63">
        <x:f>IF(L158="","",L158*(Paramètres!$B$7+Paramètres!$B$11*Paramètres!$B$5))</x:f>
      </x:c>
      <x:c r="U158" s="63">
        <x:f>IF(P158="","",P158-T158)</x:f>
      </x:c>
      <x:c r="V158" s="60" t="n"/>
      <x:c r="W158" s="64" t="n"/>
      <x:c r="X158" s="64" t="n"/>
    </x:row>
    <x:row r="159">
      <x:c r="A159" s="58" t="n"/>
      <x:c r="B159" s="59" t="n"/>
      <x:c r="C159" s="59" t="n"/>
      <x:c r="D159" s="60" t="n"/>
      <x:c r="E159" s="60" t="n"/>
      <x:c r="F159" s="60" t="n"/>
      <x:c r="G159" s="60" t="n"/>
      <x:c r="H159" s="61" t="n"/>
      <x:c r="I159" s="61" t="n"/>
      <x:c r="J159" s="61" t="n"/>
      <x:c r="K159" s="61" t="n"/>
      <x:c r="L159" s="62" t="n"/>
      <x:c r="M159" s="61">
        <x:f>IF(OR(H159="",I159=""),"",ABS(H159-I159))</x:f>
      </x:c>
      <x:c r="N159" s="63">
        <x:f>IF(M159="","",M159*Paramètres!$B$6*L159)</x:f>
      </x:c>
      <x:c r="O159" s="61">
        <x:f>IF(OR(H159="",K159="",D159=""),"",IF(D159="Long",K159-H159,H159-K159))</x:f>
      </x:c>
      <x:c r="P159" s="63">
        <x:f>IF(O159="","",O159*Paramètres!$B$6*L159)</x:f>
      </x:c>
      <x:c r="Q159" s="61">
        <x:f>IF(OR(M159="",M159=0,O159=""),"",O159/M159)</x:f>
      </x:c>
      <x:c r="R159" s="61" t="n"/>
      <x:c r="S159" s="61" t="n"/>
      <x:c r="T159" s="63">
        <x:f>IF(L159="","",L159*(Paramètres!$B$7+Paramètres!$B$11*Paramètres!$B$5))</x:f>
      </x:c>
      <x:c r="U159" s="63">
        <x:f>IF(P159="","",P159-T159)</x:f>
      </x:c>
      <x:c r="V159" s="60" t="n"/>
      <x:c r="W159" s="64" t="n"/>
      <x:c r="X159" s="64" t="n"/>
    </x:row>
    <x:row r="160">
      <x:c r="A160" s="58" t="n"/>
      <x:c r="B160" s="59" t="n"/>
      <x:c r="C160" s="59" t="n"/>
      <x:c r="D160" s="60" t="n"/>
      <x:c r="E160" s="60" t="n"/>
      <x:c r="F160" s="60" t="n"/>
      <x:c r="G160" s="60" t="n"/>
      <x:c r="H160" s="61" t="n"/>
      <x:c r="I160" s="61" t="n"/>
      <x:c r="J160" s="61" t="n"/>
      <x:c r="K160" s="61" t="n"/>
      <x:c r="L160" s="62" t="n"/>
      <x:c r="M160" s="61">
        <x:f>IF(OR(H160="",I160=""),"",ABS(H160-I160))</x:f>
      </x:c>
      <x:c r="N160" s="63">
        <x:f>IF(M160="","",M160*Paramètres!$B$6*L160)</x:f>
      </x:c>
      <x:c r="O160" s="61">
        <x:f>IF(OR(H160="",K160="",D160=""),"",IF(D160="Long",K160-H160,H160-K160))</x:f>
      </x:c>
      <x:c r="P160" s="63">
        <x:f>IF(O160="","",O160*Paramètres!$B$6*L160)</x:f>
      </x:c>
      <x:c r="Q160" s="61">
        <x:f>IF(OR(M160="",M160=0,O160=""),"",O160/M160)</x:f>
      </x:c>
      <x:c r="R160" s="61" t="n"/>
      <x:c r="S160" s="61" t="n"/>
      <x:c r="T160" s="63">
        <x:f>IF(L160="","",L160*(Paramètres!$B$7+Paramètres!$B$11*Paramètres!$B$5))</x:f>
      </x:c>
      <x:c r="U160" s="63">
        <x:f>IF(P160="","",P160-T160)</x:f>
      </x:c>
      <x:c r="V160" s="60" t="n"/>
      <x:c r="W160" s="64" t="n"/>
      <x:c r="X160" s="64" t="n"/>
    </x:row>
    <x:row r="161">
      <x:c r="A161" s="58" t="n"/>
      <x:c r="B161" s="59" t="n"/>
      <x:c r="C161" s="59" t="n"/>
      <x:c r="D161" s="60" t="n"/>
      <x:c r="E161" s="60" t="n"/>
      <x:c r="F161" s="60" t="n"/>
      <x:c r="G161" s="60" t="n"/>
      <x:c r="H161" s="61" t="n"/>
      <x:c r="I161" s="61" t="n"/>
      <x:c r="J161" s="61" t="n"/>
      <x:c r="K161" s="61" t="n"/>
      <x:c r="L161" s="62" t="n"/>
      <x:c r="M161" s="61">
        <x:f>IF(OR(H161="",I161=""),"",ABS(H161-I161))</x:f>
      </x:c>
      <x:c r="N161" s="63">
        <x:f>IF(M161="","",M161*Paramètres!$B$6*L161)</x:f>
      </x:c>
      <x:c r="O161" s="61">
        <x:f>IF(OR(H161="",K161="",D161=""),"",IF(D161="Long",K161-H161,H161-K161))</x:f>
      </x:c>
      <x:c r="P161" s="63">
        <x:f>IF(O161="","",O161*Paramètres!$B$6*L161)</x:f>
      </x:c>
      <x:c r="Q161" s="61">
        <x:f>IF(OR(M161="",M161=0,O161=""),"",O161/M161)</x:f>
      </x:c>
      <x:c r="R161" s="61" t="n"/>
      <x:c r="S161" s="61" t="n"/>
      <x:c r="T161" s="63">
        <x:f>IF(L161="","",L161*(Paramètres!$B$7+Paramètres!$B$11*Paramètres!$B$5))</x:f>
      </x:c>
      <x:c r="U161" s="63">
        <x:f>IF(P161="","",P161-T161)</x:f>
      </x:c>
      <x:c r="V161" s="60" t="n"/>
      <x:c r="W161" s="64" t="n"/>
      <x:c r="X161" s="64" t="n"/>
    </x:row>
    <x:row r="162">
      <x:c r="A162" s="58" t="n"/>
      <x:c r="B162" s="59" t="n"/>
      <x:c r="C162" s="59" t="n"/>
      <x:c r="D162" s="60" t="n"/>
      <x:c r="E162" s="60" t="n"/>
      <x:c r="F162" s="60" t="n"/>
      <x:c r="G162" s="60" t="n"/>
      <x:c r="H162" s="61" t="n"/>
      <x:c r="I162" s="61" t="n"/>
      <x:c r="J162" s="61" t="n"/>
      <x:c r="K162" s="61" t="n"/>
      <x:c r="L162" s="62" t="n"/>
      <x:c r="M162" s="61">
        <x:f>IF(OR(H162="",I162=""),"",ABS(H162-I162))</x:f>
      </x:c>
      <x:c r="N162" s="63">
        <x:f>IF(M162="","",M162*Paramètres!$B$6*L162)</x:f>
      </x:c>
      <x:c r="O162" s="61">
        <x:f>IF(OR(H162="",K162="",D162=""),"",IF(D162="Long",K162-H162,H162-K162))</x:f>
      </x:c>
      <x:c r="P162" s="63">
        <x:f>IF(O162="","",O162*Paramètres!$B$6*L162)</x:f>
      </x:c>
      <x:c r="Q162" s="61">
        <x:f>IF(OR(M162="",M162=0,O162=""),"",O162/M162)</x:f>
      </x:c>
      <x:c r="R162" s="61" t="n"/>
      <x:c r="S162" s="61" t="n"/>
      <x:c r="T162" s="63">
        <x:f>IF(L162="","",L162*(Paramètres!$B$7+Paramètres!$B$11*Paramètres!$B$5))</x:f>
      </x:c>
      <x:c r="U162" s="63">
        <x:f>IF(P162="","",P162-T162)</x:f>
      </x:c>
      <x:c r="V162" s="60" t="n"/>
      <x:c r="W162" s="64" t="n"/>
      <x:c r="X162" s="64" t="n"/>
    </x:row>
    <x:row r="163">
      <x:c r="A163" s="58" t="n"/>
      <x:c r="B163" s="59" t="n"/>
      <x:c r="C163" s="59" t="n"/>
      <x:c r="D163" s="60" t="n"/>
      <x:c r="E163" s="60" t="n"/>
      <x:c r="F163" s="60" t="n"/>
      <x:c r="G163" s="60" t="n"/>
      <x:c r="H163" s="61" t="n"/>
      <x:c r="I163" s="61" t="n"/>
      <x:c r="J163" s="61" t="n"/>
      <x:c r="K163" s="61" t="n"/>
      <x:c r="L163" s="62" t="n"/>
      <x:c r="M163" s="61">
        <x:f>IF(OR(H163="",I163=""),"",ABS(H163-I163))</x:f>
      </x:c>
      <x:c r="N163" s="63">
        <x:f>IF(M163="","",M163*Paramètres!$B$6*L163)</x:f>
      </x:c>
      <x:c r="O163" s="61">
        <x:f>IF(OR(H163="",K163="",D163=""),"",IF(D163="Long",K163-H163,H163-K163))</x:f>
      </x:c>
      <x:c r="P163" s="63">
        <x:f>IF(O163="","",O163*Paramètres!$B$6*L163)</x:f>
      </x:c>
      <x:c r="Q163" s="61">
        <x:f>IF(OR(M163="",M163=0,O163=""),"",O163/M163)</x:f>
      </x:c>
      <x:c r="R163" s="61" t="n"/>
      <x:c r="S163" s="61" t="n"/>
      <x:c r="T163" s="63">
        <x:f>IF(L163="","",L163*(Paramètres!$B$7+Paramètres!$B$11*Paramètres!$B$5))</x:f>
      </x:c>
      <x:c r="U163" s="63">
        <x:f>IF(P163="","",P163-T163)</x:f>
      </x:c>
      <x:c r="V163" s="60" t="n"/>
      <x:c r="W163" s="64" t="n"/>
      <x:c r="X163" s="64" t="n"/>
    </x:row>
    <x:row r="164">
      <x:c r="A164" s="58" t="n"/>
      <x:c r="B164" s="59" t="n"/>
      <x:c r="C164" s="59" t="n"/>
      <x:c r="D164" s="60" t="n"/>
      <x:c r="E164" s="60" t="n"/>
      <x:c r="F164" s="60" t="n"/>
      <x:c r="G164" s="60" t="n"/>
      <x:c r="H164" s="61" t="n"/>
      <x:c r="I164" s="61" t="n"/>
      <x:c r="J164" s="61" t="n"/>
      <x:c r="K164" s="61" t="n"/>
      <x:c r="L164" s="62" t="n"/>
      <x:c r="M164" s="61">
        <x:f>IF(OR(H164="",I164=""),"",ABS(H164-I164))</x:f>
      </x:c>
      <x:c r="N164" s="63">
        <x:f>IF(M164="","",M164*Paramètres!$B$6*L164)</x:f>
      </x:c>
      <x:c r="O164" s="61">
        <x:f>IF(OR(H164="",K164="",D164=""),"",IF(D164="Long",K164-H164,H164-K164))</x:f>
      </x:c>
      <x:c r="P164" s="63">
        <x:f>IF(O164="","",O164*Paramètres!$B$6*L164)</x:f>
      </x:c>
      <x:c r="Q164" s="61">
        <x:f>IF(OR(M164="",M164=0,O164=""),"",O164/M164)</x:f>
      </x:c>
      <x:c r="R164" s="61" t="n"/>
      <x:c r="S164" s="61" t="n"/>
      <x:c r="T164" s="63">
        <x:f>IF(L164="","",L164*(Paramètres!$B$7+Paramètres!$B$11*Paramètres!$B$5))</x:f>
      </x:c>
      <x:c r="U164" s="63">
        <x:f>IF(P164="","",P164-T164)</x:f>
      </x:c>
      <x:c r="V164" s="60" t="n"/>
      <x:c r="W164" s="64" t="n"/>
      <x:c r="X164" s="64" t="n"/>
    </x:row>
    <x:row r="165">
      <x:c r="A165" s="58" t="n"/>
      <x:c r="B165" s="59" t="n"/>
      <x:c r="C165" s="59" t="n"/>
      <x:c r="D165" s="60" t="n"/>
      <x:c r="E165" s="60" t="n"/>
      <x:c r="F165" s="60" t="n"/>
      <x:c r="G165" s="60" t="n"/>
      <x:c r="H165" s="61" t="n"/>
      <x:c r="I165" s="61" t="n"/>
      <x:c r="J165" s="61" t="n"/>
      <x:c r="K165" s="61" t="n"/>
      <x:c r="L165" s="62" t="n"/>
      <x:c r="M165" s="61">
        <x:f>IF(OR(H165="",I165=""),"",ABS(H165-I165))</x:f>
      </x:c>
      <x:c r="N165" s="63">
        <x:f>IF(M165="","",M165*Paramètres!$B$6*L165)</x:f>
      </x:c>
      <x:c r="O165" s="61">
        <x:f>IF(OR(H165="",K165="",D165=""),"",IF(D165="Long",K165-H165,H165-K165))</x:f>
      </x:c>
      <x:c r="P165" s="63">
        <x:f>IF(O165="","",O165*Paramètres!$B$6*L165)</x:f>
      </x:c>
      <x:c r="Q165" s="61">
        <x:f>IF(OR(M165="",M165=0,O165=""),"",O165/M165)</x:f>
      </x:c>
      <x:c r="R165" s="61" t="n"/>
      <x:c r="S165" s="61" t="n"/>
      <x:c r="T165" s="63">
        <x:f>IF(L165="","",L165*(Paramètres!$B$7+Paramètres!$B$11*Paramètres!$B$5))</x:f>
      </x:c>
      <x:c r="U165" s="63">
        <x:f>IF(P165="","",P165-T165)</x:f>
      </x:c>
      <x:c r="V165" s="60" t="n"/>
      <x:c r="W165" s="64" t="n"/>
      <x:c r="X165" s="64" t="n"/>
    </x:row>
    <x:row r="166">
      <x:c r="A166" s="58" t="n"/>
      <x:c r="B166" s="59" t="n"/>
      <x:c r="C166" s="59" t="n"/>
      <x:c r="D166" s="60" t="n"/>
      <x:c r="E166" s="60" t="n"/>
      <x:c r="F166" s="60" t="n"/>
      <x:c r="G166" s="60" t="n"/>
      <x:c r="H166" s="61" t="n"/>
      <x:c r="I166" s="61" t="n"/>
      <x:c r="J166" s="61" t="n"/>
      <x:c r="K166" s="61" t="n"/>
      <x:c r="L166" s="62" t="n"/>
      <x:c r="M166" s="61">
        <x:f>IF(OR(H166="",I166=""),"",ABS(H166-I166))</x:f>
      </x:c>
      <x:c r="N166" s="63">
        <x:f>IF(M166="","",M166*Paramètres!$B$6*L166)</x:f>
      </x:c>
      <x:c r="O166" s="61">
        <x:f>IF(OR(H166="",K166="",D166=""),"",IF(D166="Long",K166-H166,H166-K166))</x:f>
      </x:c>
      <x:c r="P166" s="63">
        <x:f>IF(O166="","",O166*Paramètres!$B$6*L166)</x:f>
      </x:c>
      <x:c r="Q166" s="61">
        <x:f>IF(OR(M166="",M166=0,O166=""),"",O166/M166)</x:f>
      </x:c>
      <x:c r="R166" s="61" t="n"/>
      <x:c r="S166" s="61" t="n"/>
      <x:c r="T166" s="63">
        <x:f>IF(L166="","",L166*(Paramètres!$B$7+Paramètres!$B$11*Paramètres!$B$5))</x:f>
      </x:c>
      <x:c r="U166" s="63">
        <x:f>IF(P166="","",P166-T166)</x:f>
      </x:c>
      <x:c r="V166" s="60" t="n"/>
      <x:c r="W166" s="64" t="n"/>
      <x:c r="X166" s="64" t="n"/>
    </x:row>
    <x:row r="167">
      <x:c r="A167" s="58" t="n"/>
      <x:c r="B167" s="59" t="n"/>
      <x:c r="C167" s="59" t="n"/>
      <x:c r="D167" s="60" t="n"/>
      <x:c r="E167" s="60" t="n"/>
      <x:c r="F167" s="60" t="n"/>
      <x:c r="G167" s="60" t="n"/>
      <x:c r="H167" s="61" t="n"/>
      <x:c r="I167" s="61" t="n"/>
      <x:c r="J167" s="61" t="n"/>
      <x:c r="K167" s="61" t="n"/>
      <x:c r="L167" s="62" t="n"/>
      <x:c r="M167" s="61">
        <x:f>IF(OR(H167="",I167=""),"",ABS(H167-I167))</x:f>
      </x:c>
      <x:c r="N167" s="63">
        <x:f>IF(M167="","",M167*Paramètres!$B$6*L167)</x:f>
      </x:c>
      <x:c r="O167" s="61">
        <x:f>IF(OR(H167="",K167="",D167=""),"",IF(D167="Long",K167-H167,H167-K167))</x:f>
      </x:c>
      <x:c r="P167" s="63">
        <x:f>IF(O167="","",O167*Paramètres!$B$6*L167)</x:f>
      </x:c>
      <x:c r="Q167" s="61">
        <x:f>IF(OR(M167="",M167=0,O167=""),"",O167/M167)</x:f>
      </x:c>
      <x:c r="R167" s="61" t="n"/>
      <x:c r="S167" s="61" t="n"/>
      <x:c r="T167" s="63">
        <x:f>IF(L167="","",L167*(Paramètres!$B$7+Paramètres!$B$11*Paramètres!$B$5))</x:f>
      </x:c>
      <x:c r="U167" s="63">
        <x:f>IF(P167="","",P167-T167)</x:f>
      </x:c>
      <x:c r="V167" s="60" t="n"/>
      <x:c r="W167" s="64" t="n"/>
      <x:c r="X167" s="64" t="n"/>
    </x:row>
    <x:row r="168">
      <x:c r="A168" s="58" t="n"/>
      <x:c r="B168" s="59" t="n"/>
      <x:c r="C168" s="59" t="n"/>
      <x:c r="D168" s="60" t="n"/>
      <x:c r="E168" s="60" t="n"/>
      <x:c r="F168" s="60" t="n"/>
      <x:c r="G168" s="60" t="n"/>
      <x:c r="H168" s="61" t="n"/>
      <x:c r="I168" s="61" t="n"/>
      <x:c r="J168" s="61" t="n"/>
      <x:c r="K168" s="61" t="n"/>
      <x:c r="L168" s="62" t="n"/>
      <x:c r="M168" s="61">
        <x:f>IF(OR(H168="",I168=""),"",ABS(H168-I168))</x:f>
      </x:c>
      <x:c r="N168" s="63">
        <x:f>IF(M168="","",M168*Paramètres!$B$6*L168)</x:f>
      </x:c>
      <x:c r="O168" s="61">
        <x:f>IF(OR(H168="",K168="",D168=""),"",IF(D168="Long",K168-H168,H168-K168))</x:f>
      </x:c>
      <x:c r="P168" s="63">
        <x:f>IF(O168="","",O168*Paramètres!$B$6*L168)</x:f>
      </x:c>
      <x:c r="Q168" s="61">
        <x:f>IF(OR(M168="",M168=0,O168=""),"",O168/M168)</x:f>
      </x:c>
      <x:c r="R168" s="61" t="n"/>
      <x:c r="S168" s="61" t="n"/>
      <x:c r="T168" s="63">
        <x:f>IF(L168="","",L168*(Paramètres!$B$7+Paramètres!$B$11*Paramètres!$B$5))</x:f>
      </x:c>
      <x:c r="U168" s="63">
        <x:f>IF(P168="","",P168-T168)</x:f>
      </x:c>
      <x:c r="V168" s="60" t="n"/>
      <x:c r="W168" s="64" t="n"/>
      <x:c r="X168" s="64" t="n"/>
    </x:row>
    <x:row r="169">
      <x:c r="A169" s="58" t="n"/>
      <x:c r="B169" s="59" t="n"/>
      <x:c r="C169" s="59" t="n"/>
      <x:c r="D169" s="60" t="n"/>
      <x:c r="E169" s="60" t="n"/>
      <x:c r="F169" s="60" t="n"/>
      <x:c r="G169" s="60" t="n"/>
      <x:c r="H169" s="61" t="n"/>
      <x:c r="I169" s="61" t="n"/>
      <x:c r="J169" s="61" t="n"/>
      <x:c r="K169" s="61" t="n"/>
      <x:c r="L169" s="62" t="n"/>
      <x:c r="M169" s="61">
        <x:f>IF(OR(H169="",I169=""),"",ABS(H169-I169))</x:f>
      </x:c>
      <x:c r="N169" s="63">
        <x:f>IF(M169="","",M169*Paramètres!$B$6*L169)</x:f>
      </x:c>
      <x:c r="O169" s="61">
        <x:f>IF(OR(H169="",K169="",D169=""),"",IF(D169="Long",K169-H169,H169-K169))</x:f>
      </x:c>
      <x:c r="P169" s="63">
        <x:f>IF(O169="","",O169*Paramètres!$B$6*L169)</x:f>
      </x:c>
      <x:c r="Q169" s="61">
        <x:f>IF(OR(M169="",M169=0,O169=""),"",O169/M169)</x:f>
      </x:c>
      <x:c r="R169" s="61" t="n"/>
      <x:c r="S169" s="61" t="n"/>
      <x:c r="T169" s="63">
        <x:f>IF(L169="","",L169*(Paramètres!$B$7+Paramètres!$B$11*Paramètres!$B$5))</x:f>
      </x:c>
      <x:c r="U169" s="63">
        <x:f>IF(P169="","",P169-T169)</x:f>
      </x:c>
      <x:c r="V169" s="60" t="n"/>
      <x:c r="W169" s="64" t="n"/>
      <x:c r="X169" s="64" t="n"/>
    </x:row>
    <x:row r="170">
      <x:c r="A170" s="58" t="n"/>
      <x:c r="B170" s="59" t="n"/>
      <x:c r="C170" s="59" t="n"/>
      <x:c r="D170" s="60" t="n"/>
      <x:c r="E170" s="60" t="n"/>
      <x:c r="F170" s="60" t="n"/>
      <x:c r="G170" s="60" t="n"/>
      <x:c r="H170" s="61" t="n"/>
      <x:c r="I170" s="61" t="n"/>
      <x:c r="J170" s="61" t="n"/>
      <x:c r="K170" s="61" t="n"/>
      <x:c r="L170" s="62" t="n"/>
      <x:c r="M170" s="61">
        <x:f>IF(OR(H170="",I170=""),"",ABS(H170-I170))</x:f>
      </x:c>
      <x:c r="N170" s="63">
        <x:f>IF(M170="","",M170*Paramètres!$B$6*L170)</x:f>
      </x:c>
      <x:c r="O170" s="61">
        <x:f>IF(OR(H170="",K170="",D170=""),"",IF(D170="Long",K170-H170,H170-K170))</x:f>
      </x:c>
      <x:c r="P170" s="63">
        <x:f>IF(O170="","",O170*Paramètres!$B$6*L170)</x:f>
      </x:c>
      <x:c r="Q170" s="61">
        <x:f>IF(OR(M170="",M170=0,O170=""),"",O170/M170)</x:f>
      </x:c>
      <x:c r="R170" s="61" t="n"/>
      <x:c r="S170" s="61" t="n"/>
      <x:c r="T170" s="63">
        <x:f>IF(L170="","",L170*(Paramètres!$B$7+Paramètres!$B$11*Paramètres!$B$5))</x:f>
      </x:c>
      <x:c r="U170" s="63">
        <x:f>IF(P170="","",P170-T170)</x:f>
      </x:c>
      <x:c r="V170" s="60" t="n"/>
      <x:c r="W170" s="64" t="n"/>
      <x:c r="X170" s="64" t="n"/>
    </x:row>
    <x:row r="171">
      <x:c r="A171" s="58" t="n"/>
      <x:c r="B171" s="59" t="n"/>
      <x:c r="C171" s="59" t="n"/>
      <x:c r="D171" s="60" t="n"/>
      <x:c r="E171" s="60" t="n"/>
      <x:c r="F171" s="60" t="n"/>
      <x:c r="G171" s="60" t="n"/>
      <x:c r="H171" s="61" t="n"/>
      <x:c r="I171" s="61" t="n"/>
      <x:c r="J171" s="61" t="n"/>
      <x:c r="K171" s="61" t="n"/>
      <x:c r="L171" s="62" t="n"/>
      <x:c r="M171" s="61">
        <x:f>IF(OR(H171="",I171=""),"",ABS(H171-I171))</x:f>
      </x:c>
      <x:c r="N171" s="63">
        <x:f>IF(M171="","",M171*Paramètres!$B$6*L171)</x:f>
      </x:c>
      <x:c r="O171" s="61">
        <x:f>IF(OR(H171="",K171="",D171=""),"",IF(D171="Long",K171-H171,H171-K171))</x:f>
      </x:c>
      <x:c r="P171" s="63">
        <x:f>IF(O171="","",O171*Paramètres!$B$6*L171)</x:f>
      </x:c>
      <x:c r="Q171" s="61">
        <x:f>IF(OR(M171="",M171=0,O171=""),"",O171/M171)</x:f>
      </x:c>
      <x:c r="R171" s="61" t="n"/>
      <x:c r="S171" s="61" t="n"/>
      <x:c r="T171" s="63">
        <x:f>IF(L171="","",L171*(Paramètres!$B$7+Paramètres!$B$11*Paramètres!$B$5))</x:f>
      </x:c>
      <x:c r="U171" s="63">
        <x:f>IF(P171="","",P171-T171)</x:f>
      </x:c>
      <x:c r="V171" s="60" t="n"/>
      <x:c r="W171" s="64" t="n"/>
      <x:c r="X171" s="64" t="n"/>
    </x:row>
    <x:row r="172">
      <x:c r="A172" s="58" t="n"/>
      <x:c r="B172" s="59" t="n"/>
      <x:c r="C172" s="59" t="n"/>
      <x:c r="D172" s="60" t="n"/>
      <x:c r="E172" s="60" t="n"/>
      <x:c r="F172" s="60" t="n"/>
      <x:c r="G172" s="60" t="n"/>
      <x:c r="H172" s="61" t="n"/>
      <x:c r="I172" s="61" t="n"/>
      <x:c r="J172" s="61" t="n"/>
      <x:c r="K172" s="61" t="n"/>
      <x:c r="L172" s="62" t="n"/>
      <x:c r="M172" s="61">
        <x:f>IF(OR(H172="",I172=""),"",ABS(H172-I172))</x:f>
      </x:c>
      <x:c r="N172" s="63">
        <x:f>IF(M172="","",M172*Paramètres!$B$6*L172)</x:f>
      </x:c>
      <x:c r="O172" s="61">
        <x:f>IF(OR(H172="",K172="",D172=""),"",IF(D172="Long",K172-H172,H172-K172))</x:f>
      </x:c>
      <x:c r="P172" s="63">
        <x:f>IF(O172="","",O172*Paramètres!$B$6*L172)</x:f>
      </x:c>
      <x:c r="Q172" s="61">
        <x:f>IF(OR(M172="",M172=0,O172=""),"",O172/M172)</x:f>
      </x:c>
      <x:c r="R172" s="61" t="n"/>
      <x:c r="S172" s="61" t="n"/>
      <x:c r="T172" s="63">
        <x:f>IF(L172="","",L172*(Paramètres!$B$7+Paramètres!$B$11*Paramètres!$B$5))</x:f>
      </x:c>
      <x:c r="U172" s="63">
        <x:f>IF(P172="","",P172-T172)</x:f>
      </x:c>
      <x:c r="V172" s="60" t="n"/>
      <x:c r="W172" s="64" t="n"/>
      <x:c r="X172" s="64" t="n"/>
    </x:row>
    <x:row r="173">
      <x:c r="A173" s="58" t="n"/>
      <x:c r="B173" s="59" t="n"/>
      <x:c r="C173" s="59" t="n"/>
      <x:c r="D173" s="60" t="n"/>
      <x:c r="E173" s="60" t="n"/>
      <x:c r="F173" s="60" t="n"/>
      <x:c r="G173" s="60" t="n"/>
      <x:c r="H173" s="61" t="n"/>
      <x:c r="I173" s="61" t="n"/>
      <x:c r="J173" s="61" t="n"/>
      <x:c r="K173" s="61" t="n"/>
      <x:c r="L173" s="62" t="n"/>
      <x:c r="M173" s="61">
        <x:f>IF(OR(H173="",I173=""),"",ABS(H173-I173))</x:f>
      </x:c>
      <x:c r="N173" s="63">
        <x:f>IF(M173="","",M173*Paramètres!$B$6*L173)</x:f>
      </x:c>
      <x:c r="O173" s="61">
        <x:f>IF(OR(H173="",K173="",D173=""),"",IF(D173="Long",K173-H173,H173-K173))</x:f>
      </x:c>
      <x:c r="P173" s="63">
        <x:f>IF(O173="","",O173*Paramètres!$B$6*L173)</x:f>
      </x:c>
      <x:c r="Q173" s="61">
        <x:f>IF(OR(M173="",M173=0,O173=""),"",O173/M173)</x:f>
      </x:c>
      <x:c r="R173" s="61" t="n"/>
      <x:c r="S173" s="61" t="n"/>
      <x:c r="T173" s="63">
        <x:f>IF(L173="","",L173*(Paramètres!$B$7+Paramètres!$B$11*Paramètres!$B$5))</x:f>
      </x:c>
      <x:c r="U173" s="63">
        <x:f>IF(P173="","",P173-T173)</x:f>
      </x:c>
      <x:c r="V173" s="60" t="n"/>
      <x:c r="W173" s="64" t="n"/>
      <x:c r="X173" s="64" t="n"/>
    </x:row>
    <x:row r="174">
      <x:c r="A174" s="58" t="n"/>
      <x:c r="B174" s="59" t="n"/>
      <x:c r="C174" s="59" t="n"/>
      <x:c r="D174" s="60" t="n"/>
      <x:c r="E174" s="60" t="n"/>
      <x:c r="F174" s="60" t="n"/>
      <x:c r="G174" s="60" t="n"/>
      <x:c r="H174" s="61" t="n"/>
      <x:c r="I174" s="61" t="n"/>
      <x:c r="J174" s="61" t="n"/>
      <x:c r="K174" s="61" t="n"/>
      <x:c r="L174" s="62" t="n"/>
      <x:c r="M174" s="61">
        <x:f>IF(OR(H174="",I174=""),"",ABS(H174-I174))</x:f>
      </x:c>
      <x:c r="N174" s="63">
        <x:f>IF(M174="","",M174*Paramètres!$B$6*L174)</x:f>
      </x:c>
      <x:c r="O174" s="61">
        <x:f>IF(OR(H174="",K174="",D174=""),"",IF(D174="Long",K174-H174,H174-K174))</x:f>
      </x:c>
      <x:c r="P174" s="63">
        <x:f>IF(O174="","",O174*Paramètres!$B$6*L174)</x:f>
      </x:c>
      <x:c r="Q174" s="61">
        <x:f>IF(OR(M174="",M174=0,O174=""),"",O174/M174)</x:f>
      </x:c>
      <x:c r="R174" s="61" t="n"/>
      <x:c r="S174" s="61" t="n"/>
      <x:c r="T174" s="63">
        <x:f>IF(L174="","",L174*(Paramètres!$B$7+Paramètres!$B$11*Paramètres!$B$5))</x:f>
      </x:c>
      <x:c r="U174" s="63">
        <x:f>IF(P174="","",P174-T174)</x:f>
      </x:c>
      <x:c r="V174" s="60" t="n"/>
      <x:c r="W174" s="64" t="n"/>
      <x:c r="X174" s="64" t="n"/>
    </x:row>
    <x:row r="175">
      <x:c r="A175" s="58" t="n"/>
      <x:c r="B175" s="59" t="n"/>
      <x:c r="C175" s="59" t="n"/>
      <x:c r="D175" s="60" t="n"/>
      <x:c r="E175" s="60" t="n"/>
      <x:c r="F175" s="60" t="n"/>
      <x:c r="G175" s="60" t="n"/>
      <x:c r="H175" s="61" t="n"/>
      <x:c r="I175" s="61" t="n"/>
      <x:c r="J175" s="61" t="n"/>
      <x:c r="K175" s="61" t="n"/>
      <x:c r="L175" s="62" t="n"/>
      <x:c r="M175" s="61">
        <x:f>IF(OR(H175="",I175=""),"",ABS(H175-I175))</x:f>
      </x:c>
      <x:c r="N175" s="63">
        <x:f>IF(M175="","",M175*Paramètres!$B$6*L175)</x:f>
      </x:c>
      <x:c r="O175" s="61">
        <x:f>IF(OR(H175="",K175="",D175=""),"",IF(D175="Long",K175-H175,H175-K175))</x:f>
      </x:c>
      <x:c r="P175" s="63">
        <x:f>IF(O175="","",O175*Paramètres!$B$6*L175)</x:f>
      </x:c>
      <x:c r="Q175" s="61">
        <x:f>IF(OR(M175="",M175=0,O175=""),"",O175/M175)</x:f>
      </x:c>
      <x:c r="R175" s="61" t="n"/>
      <x:c r="S175" s="61" t="n"/>
      <x:c r="T175" s="63">
        <x:f>IF(L175="","",L175*(Paramètres!$B$7+Paramètres!$B$11*Paramètres!$B$5))</x:f>
      </x:c>
      <x:c r="U175" s="63">
        <x:f>IF(P175="","",P175-T175)</x:f>
      </x:c>
      <x:c r="V175" s="60" t="n"/>
      <x:c r="W175" s="64" t="n"/>
      <x:c r="X175" s="64" t="n"/>
    </x:row>
    <x:row r="176">
      <x:c r="A176" s="58" t="n"/>
      <x:c r="B176" s="59" t="n"/>
      <x:c r="C176" s="59" t="n"/>
      <x:c r="D176" s="60" t="n"/>
      <x:c r="E176" s="60" t="n"/>
      <x:c r="F176" s="60" t="n"/>
      <x:c r="G176" s="60" t="n"/>
      <x:c r="H176" s="61" t="n"/>
      <x:c r="I176" s="61" t="n"/>
      <x:c r="J176" s="61" t="n"/>
      <x:c r="K176" s="61" t="n"/>
      <x:c r="L176" s="62" t="n"/>
      <x:c r="M176" s="61">
        <x:f>IF(OR(H176="",I176=""),"",ABS(H176-I176))</x:f>
      </x:c>
      <x:c r="N176" s="63">
        <x:f>IF(M176="","",M176*Paramètres!$B$6*L176)</x:f>
      </x:c>
      <x:c r="O176" s="61">
        <x:f>IF(OR(H176="",K176="",D176=""),"",IF(D176="Long",K176-H176,H176-K176))</x:f>
      </x:c>
      <x:c r="P176" s="63">
        <x:f>IF(O176="","",O176*Paramètres!$B$6*L176)</x:f>
      </x:c>
      <x:c r="Q176" s="61">
        <x:f>IF(OR(M176="",M176=0,O176=""),"",O176/M176)</x:f>
      </x:c>
      <x:c r="R176" s="61" t="n"/>
      <x:c r="S176" s="61" t="n"/>
      <x:c r="T176" s="63">
        <x:f>IF(L176="","",L176*(Paramètres!$B$7+Paramètres!$B$11*Paramètres!$B$5))</x:f>
      </x:c>
      <x:c r="U176" s="63">
        <x:f>IF(P176="","",P176-T176)</x:f>
      </x:c>
      <x:c r="V176" s="60" t="n"/>
      <x:c r="W176" s="64" t="n"/>
      <x:c r="X176" s="64" t="n"/>
    </x:row>
    <x:row r="177">
      <x:c r="A177" s="58" t="n"/>
      <x:c r="B177" s="59" t="n"/>
      <x:c r="C177" s="59" t="n"/>
      <x:c r="D177" s="60" t="n"/>
      <x:c r="E177" s="60" t="n"/>
      <x:c r="F177" s="60" t="n"/>
      <x:c r="G177" s="60" t="n"/>
      <x:c r="H177" s="61" t="n"/>
      <x:c r="I177" s="61" t="n"/>
      <x:c r="J177" s="61" t="n"/>
      <x:c r="K177" s="61" t="n"/>
      <x:c r="L177" s="62" t="n"/>
      <x:c r="M177" s="61">
        <x:f>IF(OR(H177="",I177=""),"",ABS(H177-I177))</x:f>
      </x:c>
      <x:c r="N177" s="63">
        <x:f>IF(M177="","",M177*Paramètres!$B$6*L177)</x:f>
      </x:c>
      <x:c r="O177" s="61">
        <x:f>IF(OR(H177="",K177="",D177=""),"",IF(D177="Long",K177-H177,H177-K177))</x:f>
      </x:c>
      <x:c r="P177" s="63">
        <x:f>IF(O177="","",O177*Paramètres!$B$6*L177)</x:f>
      </x:c>
      <x:c r="Q177" s="61">
        <x:f>IF(OR(M177="",M177=0,O177=""),"",O177/M177)</x:f>
      </x:c>
      <x:c r="R177" s="61" t="n"/>
      <x:c r="S177" s="61" t="n"/>
      <x:c r="T177" s="63">
        <x:f>IF(L177="","",L177*(Paramètres!$B$7+Paramètres!$B$11*Paramètres!$B$5))</x:f>
      </x:c>
      <x:c r="U177" s="63">
        <x:f>IF(P177="","",P177-T177)</x:f>
      </x:c>
      <x:c r="V177" s="60" t="n"/>
      <x:c r="W177" s="64" t="n"/>
      <x:c r="X177" s="64" t="n"/>
    </x:row>
    <x:row r="178">
      <x:c r="A178" s="58" t="n"/>
      <x:c r="B178" s="59" t="n"/>
      <x:c r="C178" s="59" t="n"/>
      <x:c r="D178" s="60" t="n"/>
      <x:c r="E178" s="60" t="n"/>
      <x:c r="F178" s="60" t="n"/>
      <x:c r="G178" s="60" t="n"/>
      <x:c r="H178" s="61" t="n"/>
      <x:c r="I178" s="61" t="n"/>
      <x:c r="J178" s="61" t="n"/>
      <x:c r="K178" s="61" t="n"/>
      <x:c r="L178" s="62" t="n"/>
      <x:c r="M178" s="61">
        <x:f>IF(OR(H178="",I178=""),"",ABS(H178-I178))</x:f>
      </x:c>
      <x:c r="N178" s="63">
        <x:f>IF(M178="","",M178*Paramètres!$B$6*L178)</x:f>
      </x:c>
      <x:c r="O178" s="61">
        <x:f>IF(OR(H178="",K178="",D178=""),"",IF(D178="Long",K178-H178,H178-K178))</x:f>
      </x:c>
      <x:c r="P178" s="63">
        <x:f>IF(O178="","",O178*Paramètres!$B$6*L178)</x:f>
      </x:c>
      <x:c r="Q178" s="61">
        <x:f>IF(OR(M178="",M178=0,O178=""),"",O178/M178)</x:f>
      </x:c>
      <x:c r="R178" s="61" t="n"/>
      <x:c r="S178" s="61" t="n"/>
      <x:c r="T178" s="63">
        <x:f>IF(L178="","",L178*(Paramètres!$B$7+Paramètres!$B$11*Paramètres!$B$5))</x:f>
      </x:c>
      <x:c r="U178" s="63">
        <x:f>IF(P178="","",P178-T178)</x:f>
      </x:c>
      <x:c r="V178" s="60" t="n"/>
      <x:c r="W178" s="64" t="n"/>
      <x:c r="X178" s="64" t="n"/>
    </x:row>
    <x:row r="179">
      <x:c r="A179" s="58" t="n"/>
      <x:c r="B179" s="59" t="n"/>
      <x:c r="C179" s="59" t="n"/>
      <x:c r="D179" s="60" t="n"/>
      <x:c r="E179" s="60" t="n"/>
      <x:c r="F179" s="60" t="n"/>
      <x:c r="G179" s="60" t="n"/>
      <x:c r="H179" s="61" t="n"/>
      <x:c r="I179" s="61" t="n"/>
      <x:c r="J179" s="61" t="n"/>
      <x:c r="K179" s="61" t="n"/>
      <x:c r="L179" s="62" t="n"/>
      <x:c r="M179" s="61">
        <x:f>IF(OR(H179="",I179=""),"",ABS(H179-I179))</x:f>
      </x:c>
      <x:c r="N179" s="63">
        <x:f>IF(M179="","",M179*Paramètres!$B$6*L179)</x:f>
      </x:c>
      <x:c r="O179" s="61">
        <x:f>IF(OR(H179="",K179="",D179=""),"",IF(D179="Long",K179-H179,H179-K179))</x:f>
      </x:c>
      <x:c r="P179" s="63">
        <x:f>IF(O179="","",O179*Paramètres!$B$6*L179)</x:f>
      </x:c>
      <x:c r="Q179" s="61">
        <x:f>IF(OR(M179="",M179=0,O179=""),"",O179/M179)</x:f>
      </x:c>
      <x:c r="R179" s="61" t="n"/>
      <x:c r="S179" s="61" t="n"/>
      <x:c r="T179" s="63">
        <x:f>IF(L179="","",L179*(Paramètres!$B$7+Paramètres!$B$11*Paramètres!$B$5))</x:f>
      </x:c>
      <x:c r="U179" s="63">
        <x:f>IF(P179="","",P179-T179)</x:f>
      </x:c>
      <x:c r="V179" s="60" t="n"/>
      <x:c r="W179" s="64" t="n"/>
      <x:c r="X179" s="64" t="n"/>
    </x:row>
    <x:row r="180">
      <x:c r="A180" s="58" t="n"/>
      <x:c r="B180" s="59" t="n"/>
      <x:c r="C180" s="59" t="n"/>
      <x:c r="D180" s="60" t="n"/>
      <x:c r="E180" s="60" t="n"/>
      <x:c r="F180" s="60" t="n"/>
      <x:c r="G180" s="60" t="n"/>
      <x:c r="H180" s="61" t="n"/>
      <x:c r="I180" s="61" t="n"/>
      <x:c r="J180" s="61" t="n"/>
      <x:c r="K180" s="61" t="n"/>
      <x:c r="L180" s="62" t="n"/>
      <x:c r="M180" s="61">
        <x:f>IF(OR(H180="",I180=""),"",ABS(H180-I180))</x:f>
      </x:c>
      <x:c r="N180" s="63">
        <x:f>IF(M180="","",M180*Paramètres!$B$6*L180)</x:f>
      </x:c>
      <x:c r="O180" s="61">
        <x:f>IF(OR(H180="",K180="",D180=""),"",IF(D180="Long",K180-H180,H180-K180))</x:f>
      </x:c>
      <x:c r="P180" s="63">
        <x:f>IF(O180="","",O180*Paramètres!$B$6*L180)</x:f>
      </x:c>
      <x:c r="Q180" s="61">
        <x:f>IF(OR(M180="",M180=0,O180=""),"",O180/M180)</x:f>
      </x:c>
      <x:c r="R180" s="61" t="n"/>
      <x:c r="S180" s="61" t="n"/>
      <x:c r="T180" s="63">
        <x:f>IF(L180="","",L180*(Paramètres!$B$7+Paramètres!$B$11*Paramètres!$B$5))</x:f>
      </x:c>
      <x:c r="U180" s="63">
        <x:f>IF(P180="","",P180-T180)</x:f>
      </x:c>
      <x:c r="V180" s="60" t="n"/>
      <x:c r="W180" s="64" t="n"/>
      <x:c r="X180" s="64" t="n"/>
    </x:row>
    <x:row r="181">
      <x:c r="A181" s="58" t="n"/>
      <x:c r="B181" s="59" t="n"/>
      <x:c r="C181" s="59" t="n"/>
      <x:c r="D181" s="60" t="n"/>
      <x:c r="E181" s="60" t="n"/>
      <x:c r="F181" s="60" t="n"/>
      <x:c r="G181" s="60" t="n"/>
      <x:c r="H181" s="61" t="n"/>
      <x:c r="I181" s="61" t="n"/>
      <x:c r="J181" s="61" t="n"/>
      <x:c r="K181" s="61" t="n"/>
      <x:c r="L181" s="62" t="n"/>
      <x:c r="M181" s="61">
        <x:f>IF(OR(H181="",I181=""),"",ABS(H181-I181))</x:f>
      </x:c>
      <x:c r="N181" s="63">
        <x:f>IF(M181="","",M181*Paramètres!$B$6*L181)</x:f>
      </x:c>
      <x:c r="O181" s="61">
        <x:f>IF(OR(H181="",K181="",D181=""),"",IF(D181="Long",K181-H181,H181-K181))</x:f>
      </x:c>
      <x:c r="P181" s="63">
        <x:f>IF(O181="","",O181*Paramètres!$B$6*L181)</x:f>
      </x:c>
      <x:c r="Q181" s="61">
        <x:f>IF(OR(M181="",M181=0,O181=""),"",O181/M181)</x:f>
      </x:c>
      <x:c r="R181" s="61" t="n"/>
      <x:c r="S181" s="61" t="n"/>
      <x:c r="T181" s="63">
        <x:f>IF(L181="","",L181*(Paramètres!$B$7+Paramètres!$B$11*Paramètres!$B$5))</x:f>
      </x:c>
      <x:c r="U181" s="63">
        <x:f>IF(P181="","",P181-T181)</x:f>
      </x:c>
      <x:c r="V181" s="60" t="n"/>
      <x:c r="W181" s="64" t="n"/>
      <x:c r="X181" s="64" t="n"/>
    </x:row>
    <x:row r="182">
      <x:c r="A182" s="58" t="n"/>
      <x:c r="B182" s="59" t="n"/>
      <x:c r="C182" s="59" t="n"/>
      <x:c r="D182" s="60" t="n"/>
      <x:c r="E182" s="60" t="n"/>
      <x:c r="F182" s="60" t="n"/>
      <x:c r="G182" s="60" t="n"/>
      <x:c r="H182" s="61" t="n"/>
      <x:c r="I182" s="61" t="n"/>
      <x:c r="J182" s="61" t="n"/>
      <x:c r="K182" s="61" t="n"/>
      <x:c r="L182" s="62" t="n"/>
      <x:c r="M182" s="61">
        <x:f>IF(OR(H182="",I182=""),"",ABS(H182-I182))</x:f>
      </x:c>
      <x:c r="N182" s="63">
        <x:f>IF(M182="","",M182*Paramètres!$B$6*L182)</x:f>
      </x:c>
      <x:c r="O182" s="61">
        <x:f>IF(OR(H182="",K182="",D182=""),"",IF(D182="Long",K182-H182,H182-K182))</x:f>
      </x:c>
      <x:c r="P182" s="63">
        <x:f>IF(O182="","",O182*Paramètres!$B$6*L182)</x:f>
      </x:c>
      <x:c r="Q182" s="61">
        <x:f>IF(OR(M182="",M182=0,O182=""),"",O182/M182)</x:f>
      </x:c>
      <x:c r="R182" s="61" t="n"/>
      <x:c r="S182" s="61" t="n"/>
      <x:c r="T182" s="63">
        <x:f>IF(L182="","",L182*(Paramètres!$B$7+Paramètres!$B$11*Paramètres!$B$5))</x:f>
      </x:c>
      <x:c r="U182" s="63">
        <x:f>IF(P182="","",P182-T182)</x:f>
      </x:c>
      <x:c r="V182" s="60" t="n"/>
      <x:c r="W182" s="64" t="n"/>
      <x:c r="X182" s="64" t="n"/>
    </x:row>
    <x:row r="183">
      <x:c r="A183" s="58" t="n"/>
      <x:c r="B183" s="59" t="n"/>
      <x:c r="C183" s="59" t="n"/>
      <x:c r="D183" s="60" t="n"/>
      <x:c r="E183" s="60" t="n"/>
      <x:c r="F183" s="60" t="n"/>
      <x:c r="G183" s="60" t="n"/>
      <x:c r="H183" s="61" t="n"/>
      <x:c r="I183" s="61" t="n"/>
      <x:c r="J183" s="61" t="n"/>
      <x:c r="K183" s="61" t="n"/>
      <x:c r="L183" s="62" t="n"/>
      <x:c r="M183" s="61">
        <x:f>IF(OR(H183="",I183=""),"",ABS(H183-I183))</x:f>
      </x:c>
      <x:c r="N183" s="63">
        <x:f>IF(M183="","",M183*Paramètres!$B$6*L183)</x:f>
      </x:c>
      <x:c r="O183" s="61">
        <x:f>IF(OR(H183="",K183="",D183=""),"",IF(D183="Long",K183-H183,H183-K183))</x:f>
      </x:c>
      <x:c r="P183" s="63">
        <x:f>IF(O183="","",O183*Paramètres!$B$6*L183)</x:f>
      </x:c>
      <x:c r="Q183" s="61">
        <x:f>IF(OR(M183="",M183=0,O183=""),"",O183/M183)</x:f>
      </x:c>
      <x:c r="R183" s="61" t="n"/>
      <x:c r="S183" s="61" t="n"/>
      <x:c r="T183" s="63">
        <x:f>IF(L183="","",L183*(Paramètres!$B$7+Paramètres!$B$11*Paramètres!$B$5))</x:f>
      </x:c>
      <x:c r="U183" s="63">
        <x:f>IF(P183="","",P183-T183)</x:f>
      </x:c>
      <x:c r="V183" s="60" t="n"/>
      <x:c r="W183" s="64" t="n"/>
      <x:c r="X183" s="64" t="n"/>
    </x:row>
    <x:row r="184">
      <x:c r="A184" s="58" t="n"/>
      <x:c r="B184" s="59" t="n"/>
      <x:c r="C184" s="59" t="n"/>
      <x:c r="D184" s="60" t="n"/>
      <x:c r="E184" s="60" t="n"/>
      <x:c r="F184" s="60" t="n"/>
      <x:c r="G184" s="60" t="n"/>
      <x:c r="H184" s="61" t="n"/>
      <x:c r="I184" s="61" t="n"/>
      <x:c r="J184" s="61" t="n"/>
      <x:c r="K184" s="61" t="n"/>
      <x:c r="L184" s="62" t="n"/>
      <x:c r="M184" s="61">
        <x:f>IF(OR(H184="",I184=""),"",ABS(H184-I184))</x:f>
      </x:c>
      <x:c r="N184" s="63">
        <x:f>IF(M184="","",M184*Paramètres!$B$6*L184)</x:f>
      </x:c>
      <x:c r="O184" s="61">
        <x:f>IF(OR(H184="",K184="",D184=""),"",IF(D184="Long",K184-H184,H184-K184))</x:f>
      </x:c>
      <x:c r="P184" s="63">
        <x:f>IF(O184="","",O184*Paramètres!$B$6*L184)</x:f>
      </x:c>
      <x:c r="Q184" s="61">
        <x:f>IF(OR(M184="",M184=0,O184=""),"",O184/M184)</x:f>
      </x:c>
      <x:c r="R184" s="61" t="n"/>
      <x:c r="S184" s="61" t="n"/>
      <x:c r="T184" s="63">
        <x:f>IF(L184="","",L184*(Paramètres!$B$7+Paramètres!$B$11*Paramètres!$B$5))</x:f>
      </x:c>
      <x:c r="U184" s="63">
        <x:f>IF(P184="","",P184-T184)</x:f>
      </x:c>
      <x:c r="V184" s="60" t="n"/>
      <x:c r="W184" s="64" t="n"/>
      <x:c r="X184" s="64" t="n"/>
    </x:row>
    <x:row r="185">
      <x:c r="A185" s="58" t="n"/>
      <x:c r="B185" s="59" t="n"/>
      <x:c r="C185" s="59" t="n"/>
      <x:c r="D185" s="60" t="n"/>
      <x:c r="E185" s="60" t="n"/>
      <x:c r="F185" s="60" t="n"/>
      <x:c r="G185" s="60" t="n"/>
      <x:c r="H185" s="61" t="n"/>
      <x:c r="I185" s="61" t="n"/>
      <x:c r="J185" s="61" t="n"/>
      <x:c r="K185" s="61" t="n"/>
      <x:c r="L185" s="62" t="n"/>
      <x:c r="M185" s="61">
        <x:f>IF(OR(H185="",I185=""),"",ABS(H185-I185))</x:f>
      </x:c>
      <x:c r="N185" s="63">
        <x:f>IF(M185="","",M185*Paramètres!$B$6*L185)</x:f>
      </x:c>
      <x:c r="O185" s="61">
        <x:f>IF(OR(H185="",K185="",D185=""),"",IF(D185="Long",K185-H185,H185-K185))</x:f>
      </x:c>
      <x:c r="P185" s="63">
        <x:f>IF(O185="","",O185*Paramètres!$B$6*L185)</x:f>
      </x:c>
      <x:c r="Q185" s="61">
        <x:f>IF(OR(M185="",M185=0,O185=""),"",O185/M185)</x:f>
      </x:c>
      <x:c r="R185" s="61" t="n"/>
      <x:c r="S185" s="61" t="n"/>
      <x:c r="T185" s="63">
        <x:f>IF(L185="","",L185*(Paramètres!$B$7+Paramètres!$B$11*Paramètres!$B$5))</x:f>
      </x:c>
      <x:c r="U185" s="63">
        <x:f>IF(P185="","",P185-T185)</x:f>
      </x:c>
      <x:c r="V185" s="60" t="n"/>
      <x:c r="W185" s="64" t="n"/>
      <x:c r="X185" s="64" t="n"/>
    </x:row>
    <x:row r="186">
      <x:c r="A186" s="58" t="n"/>
      <x:c r="B186" s="59" t="n"/>
      <x:c r="C186" s="59" t="n"/>
      <x:c r="D186" s="60" t="n"/>
      <x:c r="E186" s="60" t="n"/>
      <x:c r="F186" s="60" t="n"/>
      <x:c r="G186" s="60" t="n"/>
      <x:c r="H186" s="61" t="n"/>
      <x:c r="I186" s="61" t="n"/>
      <x:c r="J186" s="61" t="n"/>
      <x:c r="K186" s="61" t="n"/>
      <x:c r="L186" s="62" t="n"/>
      <x:c r="M186" s="61">
        <x:f>IF(OR(H186="",I186=""),"",ABS(H186-I186))</x:f>
      </x:c>
      <x:c r="N186" s="63">
        <x:f>IF(M186="","",M186*Paramètres!$B$6*L186)</x:f>
      </x:c>
      <x:c r="O186" s="61">
        <x:f>IF(OR(H186="",K186="",D186=""),"",IF(D186="Long",K186-H186,H186-K186))</x:f>
      </x:c>
      <x:c r="P186" s="63">
        <x:f>IF(O186="","",O186*Paramètres!$B$6*L186)</x:f>
      </x:c>
      <x:c r="Q186" s="61">
        <x:f>IF(OR(M186="",M186=0,O186=""),"",O186/M186)</x:f>
      </x:c>
      <x:c r="R186" s="61" t="n"/>
      <x:c r="S186" s="61" t="n"/>
      <x:c r="T186" s="63">
        <x:f>IF(L186="","",L186*(Paramètres!$B$7+Paramètres!$B$11*Paramètres!$B$5))</x:f>
      </x:c>
      <x:c r="U186" s="63">
        <x:f>IF(P186="","",P186-T186)</x:f>
      </x:c>
      <x:c r="V186" s="60" t="n"/>
      <x:c r="W186" s="64" t="n"/>
      <x:c r="X186" s="64" t="n"/>
    </x:row>
    <x:row r="187">
      <x:c r="A187" s="58" t="n"/>
      <x:c r="B187" s="59" t="n"/>
      <x:c r="C187" s="59" t="n"/>
      <x:c r="D187" s="60" t="n"/>
      <x:c r="E187" s="60" t="n"/>
      <x:c r="F187" s="60" t="n"/>
      <x:c r="G187" s="60" t="n"/>
      <x:c r="H187" s="61" t="n"/>
      <x:c r="I187" s="61" t="n"/>
      <x:c r="J187" s="61" t="n"/>
      <x:c r="K187" s="61" t="n"/>
      <x:c r="L187" s="62" t="n"/>
      <x:c r="M187" s="61">
        <x:f>IF(OR(H187="",I187=""),"",ABS(H187-I187))</x:f>
      </x:c>
      <x:c r="N187" s="63">
        <x:f>IF(M187="","",M187*Paramètres!$B$6*L187)</x:f>
      </x:c>
      <x:c r="O187" s="61">
        <x:f>IF(OR(H187="",K187="",D187=""),"",IF(D187="Long",K187-H187,H187-K187))</x:f>
      </x:c>
      <x:c r="P187" s="63">
        <x:f>IF(O187="","",O187*Paramètres!$B$6*L187)</x:f>
      </x:c>
      <x:c r="Q187" s="61">
        <x:f>IF(OR(M187="",M187=0,O187=""),"",O187/M187)</x:f>
      </x:c>
      <x:c r="R187" s="61" t="n"/>
      <x:c r="S187" s="61" t="n"/>
      <x:c r="T187" s="63">
        <x:f>IF(L187="","",L187*(Paramètres!$B$7+Paramètres!$B$11*Paramètres!$B$5))</x:f>
      </x:c>
      <x:c r="U187" s="63">
        <x:f>IF(P187="","",P187-T187)</x:f>
      </x:c>
      <x:c r="V187" s="60" t="n"/>
      <x:c r="W187" s="64" t="n"/>
      <x:c r="X187" s="64" t="n"/>
    </x:row>
    <x:row r="188">
      <x:c r="A188" s="58" t="n"/>
      <x:c r="B188" s="59" t="n"/>
      <x:c r="C188" s="59" t="n"/>
      <x:c r="D188" s="60" t="n"/>
      <x:c r="E188" s="60" t="n"/>
      <x:c r="F188" s="60" t="n"/>
      <x:c r="G188" s="60" t="n"/>
      <x:c r="H188" s="61" t="n"/>
      <x:c r="I188" s="61" t="n"/>
      <x:c r="J188" s="61" t="n"/>
      <x:c r="K188" s="61" t="n"/>
      <x:c r="L188" s="62" t="n"/>
      <x:c r="M188" s="61">
        <x:f>IF(OR(H188="",I188=""),"",ABS(H188-I188))</x:f>
      </x:c>
      <x:c r="N188" s="63">
        <x:f>IF(M188="","",M188*Paramètres!$B$6*L188)</x:f>
      </x:c>
      <x:c r="O188" s="61">
        <x:f>IF(OR(H188="",K188="",D188=""),"",IF(D188="Long",K188-H188,H188-K188))</x:f>
      </x:c>
      <x:c r="P188" s="63">
        <x:f>IF(O188="","",O188*Paramètres!$B$6*L188)</x:f>
      </x:c>
      <x:c r="Q188" s="61">
        <x:f>IF(OR(M188="",M188=0,O188=""),"",O188/M188)</x:f>
      </x:c>
      <x:c r="R188" s="61" t="n"/>
      <x:c r="S188" s="61" t="n"/>
      <x:c r="T188" s="63">
        <x:f>IF(L188="","",L188*(Paramètres!$B$7+Paramètres!$B$11*Paramètres!$B$5))</x:f>
      </x:c>
      <x:c r="U188" s="63">
        <x:f>IF(P188="","",P188-T188)</x:f>
      </x:c>
      <x:c r="V188" s="60" t="n"/>
      <x:c r="W188" s="64" t="n"/>
      <x:c r="X188" s="64" t="n"/>
    </x:row>
    <x:row r="189">
      <x:c r="A189" s="58" t="n"/>
      <x:c r="B189" s="59" t="n"/>
      <x:c r="C189" s="59" t="n"/>
      <x:c r="D189" s="60" t="n"/>
      <x:c r="E189" s="60" t="n"/>
      <x:c r="F189" s="60" t="n"/>
      <x:c r="G189" s="60" t="n"/>
      <x:c r="H189" s="61" t="n"/>
      <x:c r="I189" s="61" t="n"/>
      <x:c r="J189" s="61" t="n"/>
      <x:c r="K189" s="61" t="n"/>
      <x:c r="L189" s="62" t="n"/>
      <x:c r="M189" s="61">
        <x:f>IF(OR(H189="",I189=""),"",ABS(H189-I189))</x:f>
      </x:c>
      <x:c r="N189" s="63">
        <x:f>IF(M189="","",M189*Paramètres!$B$6*L189)</x:f>
      </x:c>
      <x:c r="O189" s="61">
        <x:f>IF(OR(H189="",K189="",D189=""),"",IF(D189="Long",K189-H189,H189-K189))</x:f>
      </x:c>
      <x:c r="P189" s="63">
        <x:f>IF(O189="","",O189*Paramètres!$B$6*L189)</x:f>
      </x:c>
      <x:c r="Q189" s="61">
        <x:f>IF(OR(M189="",M189=0,O189=""),"",O189/M189)</x:f>
      </x:c>
      <x:c r="R189" s="61" t="n"/>
      <x:c r="S189" s="61" t="n"/>
      <x:c r="T189" s="63">
        <x:f>IF(L189="","",L189*(Paramètres!$B$7+Paramètres!$B$11*Paramètres!$B$5))</x:f>
      </x:c>
      <x:c r="U189" s="63">
        <x:f>IF(P189="","",P189-T189)</x:f>
      </x:c>
      <x:c r="V189" s="60" t="n"/>
      <x:c r="W189" s="64" t="n"/>
      <x:c r="X189" s="64" t="n"/>
    </x:row>
    <x:row r="190">
      <x:c r="A190" s="58" t="n"/>
      <x:c r="B190" s="59" t="n"/>
      <x:c r="C190" s="59" t="n"/>
      <x:c r="D190" s="60" t="n"/>
      <x:c r="E190" s="60" t="n"/>
      <x:c r="F190" s="60" t="n"/>
      <x:c r="G190" s="60" t="n"/>
      <x:c r="H190" s="61" t="n"/>
      <x:c r="I190" s="61" t="n"/>
      <x:c r="J190" s="61" t="n"/>
      <x:c r="K190" s="61" t="n"/>
      <x:c r="L190" s="62" t="n"/>
      <x:c r="M190" s="61">
        <x:f>IF(OR(H190="",I190=""),"",ABS(H190-I190))</x:f>
      </x:c>
      <x:c r="N190" s="63">
        <x:f>IF(M190="","",M190*Paramètres!$B$6*L190)</x:f>
      </x:c>
      <x:c r="O190" s="61">
        <x:f>IF(OR(H190="",K190="",D190=""),"",IF(D190="Long",K190-H190,H190-K190))</x:f>
      </x:c>
      <x:c r="P190" s="63">
        <x:f>IF(O190="","",O190*Paramètres!$B$6*L190)</x:f>
      </x:c>
      <x:c r="Q190" s="61">
        <x:f>IF(OR(M190="",M190=0,O190=""),"",O190/M190)</x:f>
      </x:c>
      <x:c r="R190" s="61" t="n"/>
      <x:c r="S190" s="61" t="n"/>
      <x:c r="T190" s="63">
        <x:f>IF(L190="","",L190*(Paramètres!$B$7+Paramètres!$B$11*Paramètres!$B$5))</x:f>
      </x:c>
      <x:c r="U190" s="63">
        <x:f>IF(P190="","",P190-T190)</x:f>
      </x:c>
      <x:c r="V190" s="60" t="n"/>
      <x:c r="W190" s="64" t="n"/>
      <x:c r="X190" s="64" t="n"/>
    </x:row>
    <x:row r="191">
      <x:c r="A191" s="58" t="n"/>
      <x:c r="B191" s="59" t="n"/>
      <x:c r="C191" s="59" t="n"/>
      <x:c r="D191" s="60" t="n"/>
      <x:c r="E191" s="60" t="n"/>
      <x:c r="F191" s="60" t="n"/>
      <x:c r="G191" s="60" t="n"/>
      <x:c r="H191" s="61" t="n"/>
      <x:c r="I191" s="61" t="n"/>
      <x:c r="J191" s="61" t="n"/>
      <x:c r="K191" s="61" t="n"/>
      <x:c r="L191" s="62" t="n"/>
      <x:c r="M191" s="61">
        <x:f>IF(OR(H191="",I191=""),"",ABS(H191-I191))</x:f>
      </x:c>
      <x:c r="N191" s="63">
        <x:f>IF(M191="","",M191*Paramètres!$B$6*L191)</x:f>
      </x:c>
      <x:c r="O191" s="61">
        <x:f>IF(OR(H191="",K191="",D191=""),"",IF(D191="Long",K191-H191,H191-K191))</x:f>
      </x:c>
      <x:c r="P191" s="63">
        <x:f>IF(O191="","",O191*Paramètres!$B$6*L191)</x:f>
      </x:c>
      <x:c r="Q191" s="61">
        <x:f>IF(OR(M191="",M191=0,O191=""),"",O191/M191)</x:f>
      </x:c>
      <x:c r="R191" s="61" t="n"/>
      <x:c r="S191" s="61" t="n"/>
      <x:c r="T191" s="63">
        <x:f>IF(L191="","",L191*(Paramètres!$B$7+Paramètres!$B$11*Paramètres!$B$5))</x:f>
      </x:c>
      <x:c r="U191" s="63">
        <x:f>IF(P191="","",P191-T191)</x:f>
      </x:c>
      <x:c r="V191" s="60" t="n"/>
      <x:c r="W191" s="64" t="n"/>
      <x:c r="X191" s="64" t="n"/>
    </x:row>
    <x:row r="192">
      <x:c r="A192" s="58" t="n"/>
      <x:c r="B192" s="59" t="n"/>
      <x:c r="C192" s="59" t="n"/>
      <x:c r="D192" s="60" t="n"/>
      <x:c r="E192" s="60" t="n"/>
      <x:c r="F192" s="60" t="n"/>
      <x:c r="G192" s="60" t="n"/>
      <x:c r="H192" s="61" t="n"/>
      <x:c r="I192" s="61" t="n"/>
      <x:c r="J192" s="61" t="n"/>
      <x:c r="K192" s="61" t="n"/>
      <x:c r="L192" s="62" t="n"/>
      <x:c r="M192" s="61">
        <x:f>IF(OR(H192="",I192=""),"",ABS(H192-I192))</x:f>
      </x:c>
      <x:c r="N192" s="63">
        <x:f>IF(M192="","",M192*Paramètres!$B$6*L192)</x:f>
      </x:c>
      <x:c r="O192" s="61">
        <x:f>IF(OR(H192="",K192="",D192=""),"",IF(D192="Long",K192-H192,H192-K192))</x:f>
      </x:c>
      <x:c r="P192" s="63">
        <x:f>IF(O192="","",O192*Paramètres!$B$6*L192)</x:f>
      </x:c>
      <x:c r="Q192" s="61">
        <x:f>IF(OR(M192="",M192=0,O192=""),"",O192/M192)</x:f>
      </x:c>
      <x:c r="R192" s="61" t="n"/>
      <x:c r="S192" s="61" t="n"/>
      <x:c r="T192" s="63">
        <x:f>IF(L192="","",L192*(Paramètres!$B$7+Paramètres!$B$11*Paramètres!$B$5))</x:f>
      </x:c>
      <x:c r="U192" s="63">
        <x:f>IF(P192="","",P192-T192)</x:f>
      </x:c>
      <x:c r="V192" s="60" t="n"/>
      <x:c r="W192" s="64" t="n"/>
      <x:c r="X192" s="64" t="n"/>
    </x:row>
    <x:row r="193">
      <x:c r="A193" s="58" t="n"/>
      <x:c r="B193" s="59" t="n"/>
      <x:c r="C193" s="59" t="n"/>
      <x:c r="D193" s="60" t="n"/>
      <x:c r="E193" s="60" t="n"/>
      <x:c r="F193" s="60" t="n"/>
      <x:c r="G193" s="60" t="n"/>
      <x:c r="H193" s="61" t="n"/>
      <x:c r="I193" s="61" t="n"/>
      <x:c r="J193" s="61" t="n"/>
      <x:c r="K193" s="61" t="n"/>
      <x:c r="L193" s="62" t="n"/>
      <x:c r="M193" s="61">
        <x:f>IF(OR(H193="",I193=""),"",ABS(H193-I193))</x:f>
      </x:c>
      <x:c r="N193" s="63">
        <x:f>IF(M193="","",M193*Paramètres!$B$6*L193)</x:f>
      </x:c>
      <x:c r="O193" s="61">
        <x:f>IF(OR(H193="",K193="",D193=""),"",IF(D193="Long",K193-H193,H193-K193))</x:f>
      </x:c>
      <x:c r="P193" s="63">
        <x:f>IF(O193="","",O193*Paramètres!$B$6*L193)</x:f>
      </x:c>
      <x:c r="Q193" s="61">
        <x:f>IF(OR(M193="",M193=0,O193=""),"",O193/M193)</x:f>
      </x:c>
      <x:c r="R193" s="61" t="n"/>
      <x:c r="S193" s="61" t="n"/>
      <x:c r="T193" s="63">
        <x:f>IF(L193="","",L193*(Paramètres!$B$7+Paramètres!$B$11*Paramètres!$B$5))</x:f>
      </x:c>
      <x:c r="U193" s="63">
        <x:f>IF(P193="","",P193-T193)</x:f>
      </x:c>
      <x:c r="V193" s="60" t="n"/>
      <x:c r="W193" s="64" t="n"/>
      <x:c r="X193" s="64" t="n"/>
    </x:row>
    <x:row r="194">
      <x:c r="A194" s="58" t="n"/>
      <x:c r="B194" s="59" t="n"/>
      <x:c r="C194" s="59" t="n"/>
      <x:c r="D194" s="60" t="n"/>
      <x:c r="E194" s="60" t="n"/>
      <x:c r="F194" s="60" t="n"/>
      <x:c r="G194" s="60" t="n"/>
      <x:c r="H194" s="61" t="n"/>
      <x:c r="I194" s="61" t="n"/>
      <x:c r="J194" s="61" t="n"/>
      <x:c r="K194" s="61" t="n"/>
      <x:c r="L194" s="62" t="n"/>
      <x:c r="M194" s="61">
        <x:f>IF(OR(H194="",I194=""),"",ABS(H194-I194))</x:f>
      </x:c>
      <x:c r="N194" s="63">
        <x:f>IF(M194="","",M194*Paramètres!$B$6*L194)</x:f>
      </x:c>
      <x:c r="O194" s="61">
        <x:f>IF(OR(H194="",K194="",D194=""),"",IF(D194="Long",K194-H194,H194-K194))</x:f>
      </x:c>
      <x:c r="P194" s="63">
        <x:f>IF(O194="","",O194*Paramètres!$B$6*L194)</x:f>
      </x:c>
      <x:c r="Q194" s="61">
        <x:f>IF(OR(M194="",M194=0,O194=""),"",O194/M194)</x:f>
      </x:c>
      <x:c r="R194" s="61" t="n"/>
      <x:c r="S194" s="61" t="n"/>
      <x:c r="T194" s="63">
        <x:f>IF(L194="","",L194*(Paramètres!$B$7+Paramètres!$B$11*Paramètres!$B$5))</x:f>
      </x:c>
      <x:c r="U194" s="63">
        <x:f>IF(P194="","",P194-T194)</x:f>
      </x:c>
      <x:c r="V194" s="60" t="n"/>
      <x:c r="W194" s="64" t="n"/>
      <x:c r="X194" s="64" t="n"/>
    </x:row>
    <x:row r="195">
      <x:c r="A195" s="58" t="n"/>
      <x:c r="B195" s="59" t="n"/>
      <x:c r="C195" s="59" t="n"/>
      <x:c r="D195" s="60" t="n"/>
      <x:c r="E195" s="60" t="n"/>
      <x:c r="F195" s="60" t="n"/>
      <x:c r="G195" s="60" t="n"/>
      <x:c r="H195" s="61" t="n"/>
      <x:c r="I195" s="61" t="n"/>
      <x:c r="J195" s="61" t="n"/>
      <x:c r="K195" s="61" t="n"/>
      <x:c r="L195" s="62" t="n"/>
      <x:c r="M195" s="61">
        <x:f>IF(OR(H195="",I195=""),"",ABS(H195-I195))</x:f>
      </x:c>
      <x:c r="N195" s="63">
        <x:f>IF(M195="","",M195*Paramètres!$B$6*L195)</x:f>
      </x:c>
      <x:c r="O195" s="61">
        <x:f>IF(OR(H195="",K195="",D195=""),"",IF(D195="Long",K195-H195,H195-K195))</x:f>
      </x:c>
      <x:c r="P195" s="63">
        <x:f>IF(O195="","",O195*Paramètres!$B$6*L195)</x:f>
      </x:c>
      <x:c r="Q195" s="61">
        <x:f>IF(OR(M195="",M195=0,O195=""),"",O195/M195)</x:f>
      </x:c>
      <x:c r="R195" s="61" t="n"/>
      <x:c r="S195" s="61" t="n"/>
      <x:c r="T195" s="63">
        <x:f>IF(L195="","",L195*(Paramètres!$B$7+Paramètres!$B$11*Paramètres!$B$5))</x:f>
      </x:c>
      <x:c r="U195" s="63">
        <x:f>IF(P195="","",P195-T195)</x:f>
      </x:c>
      <x:c r="V195" s="60" t="n"/>
      <x:c r="W195" s="64" t="n"/>
      <x:c r="X195" s="64" t="n"/>
    </x:row>
    <x:row r="196">
      <x:c r="A196" s="58" t="n"/>
      <x:c r="B196" s="59" t="n"/>
      <x:c r="C196" s="59" t="n"/>
      <x:c r="D196" s="60" t="n"/>
      <x:c r="E196" s="60" t="n"/>
      <x:c r="F196" s="60" t="n"/>
      <x:c r="G196" s="60" t="n"/>
      <x:c r="H196" s="61" t="n"/>
      <x:c r="I196" s="61" t="n"/>
      <x:c r="J196" s="61" t="n"/>
      <x:c r="K196" s="61" t="n"/>
      <x:c r="L196" s="62" t="n"/>
      <x:c r="M196" s="61">
        <x:f>IF(OR(H196="",I196=""),"",ABS(H196-I196))</x:f>
      </x:c>
      <x:c r="N196" s="63">
        <x:f>IF(M196="","",M196*Paramètres!$B$6*L196)</x:f>
      </x:c>
      <x:c r="O196" s="61">
        <x:f>IF(OR(H196="",K196="",D196=""),"",IF(D196="Long",K196-H196,H196-K196))</x:f>
      </x:c>
      <x:c r="P196" s="63">
        <x:f>IF(O196="","",O196*Paramètres!$B$6*L196)</x:f>
      </x:c>
      <x:c r="Q196" s="61">
        <x:f>IF(OR(M196="",M196=0,O196=""),"",O196/M196)</x:f>
      </x:c>
      <x:c r="R196" s="61" t="n"/>
      <x:c r="S196" s="61" t="n"/>
      <x:c r="T196" s="63">
        <x:f>IF(L196="","",L196*(Paramètres!$B$7+Paramètres!$B$11*Paramètres!$B$5))</x:f>
      </x:c>
      <x:c r="U196" s="63">
        <x:f>IF(P196="","",P196-T196)</x:f>
      </x:c>
      <x:c r="V196" s="60" t="n"/>
      <x:c r="W196" s="64" t="n"/>
      <x:c r="X196" s="64" t="n"/>
    </x:row>
    <x:row r="197">
      <x:c r="A197" s="58" t="n"/>
      <x:c r="B197" s="59" t="n"/>
      <x:c r="C197" s="59" t="n"/>
      <x:c r="D197" s="60" t="n"/>
      <x:c r="E197" s="60" t="n"/>
      <x:c r="F197" s="60" t="n"/>
      <x:c r="G197" s="60" t="n"/>
      <x:c r="H197" s="61" t="n"/>
      <x:c r="I197" s="61" t="n"/>
      <x:c r="J197" s="61" t="n"/>
      <x:c r="K197" s="61" t="n"/>
      <x:c r="L197" s="62" t="n"/>
      <x:c r="M197" s="61">
        <x:f>IF(OR(H197="",I197=""),"",ABS(H197-I197))</x:f>
      </x:c>
      <x:c r="N197" s="63">
        <x:f>IF(M197="","",M197*Paramètres!$B$6*L197)</x:f>
      </x:c>
      <x:c r="O197" s="61">
        <x:f>IF(OR(H197="",K197="",D197=""),"",IF(D197="Long",K197-H197,H197-K197))</x:f>
      </x:c>
      <x:c r="P197" s="63">
        <x:f>IF(O197="","",O197*Paramètres!$B$6*L197)</x:f>
      </x:c>
      <x:c r="Q197" s="61">
        <x:f>IF(OR(M197="",M197=0,O197=""),"",O197/M197)</x:f>
      </x:c>
      <x:c r="R197" s="61" t="n"/>
      <x:c r="S197" s="61" t="n"/>
      <x:c r="T197" s="63">
        <x:f>IF(L197="","",L197*(Paramètres!$B$7+Paramètres!$B$11*Paramètres!$B$5))</x:f>
      </x:c>
      <x:c r="U197" s="63">
        <x:f>IF(P197="","",P197-T197)</x:f>
      </x:c>
      <x:c r="V197" s="60" t="n"/>
      <x:c r="W197" s="64" t="n"/>
      <x:c r="X197" s="64" t="n"/>
    </x:row>
    <x:row r="198">
      <x:c r="A198" s="58" t="n"/>
      <x:c r="B198" s="59" t="n"/>
      <x:c r="C198" s="59" t="n"/>
      <x:c r="D198" s="60" t="n"/>
      <x:c r="E198" s="60" t="n"/>
      <x:c r="F198" s="60" t="n"/>
      <x:c r="G198" s="60" t="n"/>
      <x:c r="H198" s="61" t="n"/>
      <x:c r="I198" s="61" t="n"/>
      <x:c r="J198" s="61" t="n"/>
      <x:c r="K198" s="61" t="n"/>
      <x:c r="L198" s="62" t="n"/>
      <x:c r="M198" s="61">
        <x:f>IF(OR(H198="",I198=""),"",ABS(H198-I198))</x:f>
      </x:c>
      <x:c r="N198" s="63">
        <x:f>IF(M198="","",M198*Paramètres!$B$6*L198)</x:f>
      </x:c>
      <x:c r="O198" s="61">
        <x:f>IF(OR(H198="",K198="",D198=""),"",IF(D198="Long",K198-H198,H198-K198))</x:f>
      </x:c>
      <x:c r="P198" s="63">
        <x:f>IF(O198="","",O198*Paramètres!$B$6*L198)</x:f>
      </x:c>
      <x:c r="Q198" s="61">
        <x:f>IF(OR(M198="",M198=0,O198=""),"",O198/M198)</x:f>
      </x:c>
      <x:c r="R198" s="61" t="n"/>
      <x:c r="S198" s="61" t="n"/>
      <x:c r="T198" s="63">
        <x:f>IF(L198="","",L198*(Paramètres!$B$7+Paramètres!$B$11*Paramètres!$B$5))</x:f>
      </x:c>
      <x:c r="U198" s="63">
        <x:f>IF(P198="","",P198-T198)</x:f>
      </x:c>
      <x:c r="V198" s="60" t="n"/>
      <x:c r="W198" s="64" t="n"/>
      <x:c r="X198" s="64" t="n"/>
    </x:row>
    <x:row r="199">
      <x:c r="A199" s="58" t="n"/>
      <x:c r="B199" s="59" t="n"/>
      <x:c r="C199" s="59" t="n"/>
      <x:c r="D199" s="60" t="n"/>
      <x:c r="E199" s="60" t="n"/>
      <x:c r="F199" s="60" t="n"/>
      <x:c r="G199" s="60" t="n"/>
      <x:c r="H199" s="61" t="n"/>
      <x:c r="I199" s="61" t="n"/>
      <x:c r="J199" s="61" t="n"/>
      <x:c r="K199" s="61" t="n"/>
      <x:c r="L199" s="62" t="n"/>
      <x:c r="M199" s="61">
        <x:f>IF(OR(H199="",I199=""),"",ABS(H199-I199))</x:f>
      </x:c>
      <x:c r="N199" s="63">
        <x:f>IF(M199="","",M199*Paramètres!$B$6*L199)</x:f>
      </x:c>
      <x:c r="O199" s="61">
        <x:f>IF(OR(H199="",K199="",D199=""),"",IF(D199="Long",K199-H199,H199-K199))</x:f>
      </x:c>
      <x:c r="P199" s="63">
        <x:f>IF(O199="","",O199*Paramètres!$B$6*L199)</x:f>
      </x:c>
      <x:c r="Q199" s="61">
        <x:f>IF(OR(M199="",M199=0,O199=""),"",O199/M199)</x:f>
      </x:c>
      <x:c r="R199" s="61" t="n"/>
      <x:c r="S199" s="61" t="n"/>
      <x:c r="T199" s="63">
        <x:f>IF(L199="","",L199*(Paramètres!$B$7+Paramètres!$B$11*Paramètres!$B$5))</x:f>
      </x:c>
      <x:c r="U199" s="63">
        <x:f>IF(P199="","",P199-T199)</x:f>
      </x:c>
      <x:c r="V199" s="60" t="n"/>
      <x:c r="W199" s="64" t="n"/>
      <x:c r="X199" s="64" t="n"/>
    </x:row>
    <x:row r="200">
      <x:c r="A200" s="58" t="n"/>
      <x:c r="B200" s="59" t="n"/>
      <x:c r="C200" s="59" t="n"/>
      <x:c r="D200" s="60" t="n"/>
      <x:c r="E200" s="60" t="n"/>
      <x:c r="F200" s="60" t="n"/>
      <x:c r="G200" s="60" t="n"/>
      <x:c r="H200" s="61" t="n"/>
      <x:c r="I200" s="61" t="n"/>
      <x:c r="J200" s="61" t="n"/>
      <x:c r="K200" s="61" t="n"/>
      <x:c r="L200" s="62" t="n"/>
      <x:c r="M200" s="61">
        <x:f>IF(OR(H200="",I200=""),"",ABS(H200-I200))</x:f>
      </x:c>
      <x:c r="N200" s="63">
        <x:f>IF(M200="","",M200*Paramètres!$B$6*L200)</x:f>
      </x:c>
      <x:c r="O200" s="61">
        <x:f>IF(OR(H200="",K200="",D200=""),"",IF(D200="Long",K200-H200,H200-K200))</x:f>
      </x:c>
      <x:c r="P200" s="63">
        <x:f>IF(O200="","",O200*Paramètres!$B$6*L200)</x:f>
      </x:c>
      <x:c r="Q200" s="61">
        <x:f>IF(OR(M200="",M200=0,O200=""),"",O200/M200)</x:f>
      </x:c>
      <x:c r="R200" s="61" t="n"/>
      <x:c r="S200" s="61" t="n"/>
      <x:c r="T200" s="63">
        <x:f>IF(L200="","",L200*(Paramètres!$B$7+Paramètres!$B$11*Paramètres!$B$5))</x:f>
      </x:c>
      <x:c r="U200" s="63">
        <x:f>IF(P200="","",P200-T200)</x:f>
      </x:c>
      <x:c r="V200" s="60" t="n"/>
      <x:c r="W200" s="64" t="n"/>
      <x:c r="X200" s="64" t="n"/>
    </x:row>
    <x:row r="201">
      <x:c r="A201" s="58" t="n"/>
      <x:c r="B201" s="59" t="n"/>
      <x:c r="C201" s="59" t="n"/>
      <x:c r="D201" s="60" t="n"/>
      <x:c r="E201" s="60" t="n"/>
      <x:c r="F201" s="60" t="n"/>
      <x:c r="G201" s="60" t="n"/>
      <x:c r="H201" s="61" t="n"/>
      <x:c r="I201" s="61" t="n"/>
      <x:c r="J201" s="61" t="n"/>
      <x:c r="K201" s="61" t="n"/>
      <x:c r="L201" s="62" t="n"/>
      <x:c r="M201" s="61">
        <x:f>IF(OR(H201="",I201=""),"",ABS(H201-I201))</x:f>
      </x:c>
      <x:c r="N201" s="63">
        <x:f>IF(M201="","",M201*Paramètres!$B$6*L201)</x:f>
      </x:c>
      <x:c r="O201" s="61">
        <x:f>IF(OR(H201="",K201="",D201=""),"",IF(D201="Long",K201-H201,H201-K201))</x:f>
      </x:c>
      <x:c r="P201" s="63">
        <x:f>IF(O201="","",O201*Paramètres!$B$6*L201)</x:f>
      </x:c>
      <x:c r="Q201" s="61">
        <x:f>IF(OR(M201="",M201=0,O201=""),"",O201/M201)</x:f>
      </x:c>
      <x:c r="R201" s="61" t="n"/>
      <x:c r="S201" s="61" t="n"/>
      <x:c r="T201" s="63">
        <x:f>IF(L201="","",L201*(Paramètres!$B$7+Paramètres!$B$11*Paramètres!$B$5))</x:f>
      </x:c>
      <x:c r="U201" s="63">
        <x:f>IF(P201="","",P201-T201)</x:f>
      </x:c>
      <x:c r="V201" s="60" t="n"/>
      <x:c r="W201" s="64" t="n"/>
      <x:c r="X201" s="64" t="n"/>
    </x:row>
    <x:row r="202">
      <x:c r="A202" s="58" t="n"/>
      <x:c r="B202" s="59" t="n"/>
      <x:c r="C202" s="59" t="n"/>
      <x:c r="D202" s="60" t="n"/>
      <x:c r="E202" s="60" t="n"/>
      <x:c r="F202" s="60" t="n"/>
      <x:c r="G202" s="60" t="n"/>
      <x:c r="H202" s="61" t="n"/>
      <x:c r="I202" s="61" t="n"/>
      <x:c r="J202" s="61" t="n"/>
      <x:c r="K202" s="61" t="n"/>
      <x:c r="L202" s="62" t="n"/>
      <x:c r="M202" s="61">
        <x:f>IF(OR(H202="",I202=""),"",ABS(H202-I202))</x:f>
      </x:c>
      <x:c r="N202" s="63">
        <x:f>IF(M202="","",M202*Paramètres!$B$6*L202)</x:f>
      </x:c>
      <x:c r="O202" s="61">
        <x:f>IF(OR(H202="",K202="",D202=""),"",IF(D202="Long",K202-H202,H202-K202))</x:f>
      </x:c>
      <x:c r="P202" s="63">
        <x:f>IF(O202="","",O202*Paramètres!$B$6*L202)</x:f>
      </x:c>
      <x:c r="Q202" s="61">
        <x:f>IF(OR(M202="",M202=0,O202=""),"",O202/M202)</x:f>
      </x:c>
      <x:c r="R202" s="61" t="n"/>
      <x:c r="S202" s="61" t="n"/>
      <x:c r="T202" s="63">
        <x:f>IF(L202="","",L202*(Paramètres!$B$7+Paramètres!$B$11*Paramètres!$B$5))</x:f>
      </x:c>
      <x:c r="U202" s="63">
        <x:f>IF(P202="","",P202-T202)</x:f>
      </x:c>
      <x:c r="V202" s="60" t="n"/>
      <x:c r="W202" s="64" t="n"/>
      <x:c r="X202" s="64" t="n"/>
    </x:row>
    <x:row r="203">
      <x:c r="A203" s="58" t="n"/>
      <x:c r="B203" s="59" t="n"/>
      <x:c r="C203" s="59" t="n"/>
      <x:c r="D203" s="60" t="n"/>
      <x:c r="E203" s="60" t="n"/>
      <x:c r="F203" s="60" t="n"/>
      <x:c r="G203" s="60" t="n"/>
      <x:c r="H203" s="61" t="n"/>
      <x:c r="I203" s="61" t="n"/>
      <x:c r="J203" s="61" t="n"/>
      <x:c r="K203" s="61" t="n"/>
      <x:c r="L203" s="62" t="n"/>
      <x:c r="M203" s="61">
        <x:f>IF(OR(H203="",I203=""),"",ABS(H203-I203))</x:f>
      </x:c>
      <x:c r="N203" s="63">
        <x:f>IF(M203="","",M203*Paramètres!$B$6*L203)</x:f>
      </x:c>
      <x:c r="O203" s="61">
        <x:f>IF(OR(H203="",K203="",D203=""),"",IF(D203="Long",K203-H203,H203-K203))</x:f>
      </x:c>
      <x:c r="P203" s="63">
        <x:f>IF(O203="","",O203*Paramètres!$B$6*L203)</x:f>
      </x:c>
      <x:c r="Q203" s="61">
        <x:f>IF(OR(M203="",M203=0,O203=""),"",O203/M203)</x:f>
      </x:c>
      <x:c r="R203" s="61" t="n"/>
      <x:c r="S203" s="61" t="n"/>
      <x:c r="T203" s="63">
        <x:f>IF(L203="","",L203*(Paramètres!$B$7+Paramètres!$B$11*Paramètres!$B$5))</x:f>
      </x:c>
      <x:c r="U203" s="63">
        <x:f>IF(P203="","",P203-T203)</x:f>
      </x:c>
      <x:c r="V203" s="60" t="n"/>
      <x:c r="W203" s="64" t="n"/>
      <x:c r="X203" s="64" t="n"/>
    </x:row>
    <x:row r="204">
      <x:c r="A204" s="58" t="n"/>
      <x:c r="B204" s="59" t="n"/>
      <x:c r="C204" s="59" t="n"/>
      <x:c r="D204" s="60" t="n"/>
      <x:c r="E204" s="60" t="n"/>
      <x:c r="F204" s="60" t="n"/>
      <x:c r="G204" s="60" t="n"/>
      <x:c r="H204" s="61" t="n"/>
      <x:c r="I204" s="61" t="n"/>
      <x:c r="J204" s="61" t="n"/>
      <x:c r="K204" s="61" t="n"/>
      <x:c r="L204" s="62" t="n"/>
      <x:c r="M204" s="61">
        <x:f>IF(OR(H204="",I204=""),"",ABS(H204-I204))</x:f>
      </x:c>
      <x:c r="N204" s="63">
        <x:f>IF(M204="","",M204*Paramètres!$B$6*L204)</x:f>
      </x:c>
      <x:c r="O204" s="61">
        <x:f>IF(OR(H204="",K204="",D204=""),"",IF(D204="Long",K204-H204,H204-K204))</x:f>
      </x:c>
      <x:c r="P204" s="63">
        <x:f>IF(O204="","",O204*Paramètres!$B$6*L204)</x:f>
      </x:c>
      <x:c r="Q204" s="61">
        <x:f>IF(OR(M204="",M204=0,O204=""),"",O204/M204)</x:f>
      </x:c>
      <x:c r="R204" s="61" t="n"/>
      <x:c r="S204" s="61" t="n"/>
      <x:c r="T204" s="63">
        <x:f>IF(L204="","",L204*(Paramètres!$B$7+Paramètres!$B$11*Paramètres!$B$5))</x:f>
      </x:c>
      <x:c r="U204" s="63">
        <x:f>IF(P204="","",P204-T204)</x:f>
      </x:c>
      <x:c r="V204" s="60" t="n"/>
      <x:c r="W204" s="64" t="n"/>
      <x:c r="X204" s="64" t="n"/>
    </x:row>
    <x:row r="205">
      <x:c r="A205" s="58" t="n"/>
      <x:c r="B205" s="59" t="n"/>
      <x:c r="C205" s="59" t="n"/>
      <x:c r="D205" s="60" t="n"/>
      <x:c r="E205" s="60" t="n"/>
      <x:c r="F205" s="60" t="n"/>
      <x:c r="G205" s="60" t="n"/>
      <x:c r="H205" s="61" t="n"/>
      <x:c r="I205" s="61" t="n"/>
      <x:c r="J205" s="61" t="n"/>
      <x:c r="K205" s="61" t="n"/>
      <x:c r="L205" s="62" t="n"/>
      <x:c r="M205" s="61">
        <x:f>IF(OR(H205="",I205=""),"",ABS(H205-I205))</x:f>
      </x:c>
      <x:c r="N205" s="63">
        <x:f>IF(M205="","",M205*Paramètres!$B$6*L205)</x:f>
      </x:c>
      <x:c r="O205" s="61">
        <x:f>IF(OR(H205="",K205="",D205=""),"",IF(D205="Long",K205-H205,H205-K205))</x:f>
      </x:c>
      <x:c r="P205" s="63">
        <x:f>IF(O205="","",O205*Paramètres!$B$6*L205)</x:f>
      </x:c>
      <x:c r="Q205" s="61">
        <x:f>IF(OR(M205="",M205=0,O205=""),"",O205/M205)</x:f>
      </x:c>
      <x:c r="R205" s="61" t="n"/>
      <x:c r="S205" s="61" t="n"/>
      <x:c r="T205" s="63">
        <x:f>IF(L205="","",L205*(Paramètres!$B$7+Paramètres!$B$11*Paramètres!$B$5))</x:f>
      </x:c>
      <x:c r="U205" s="63">
        <x:f>IF(P205="","",P205-T205)</x:f>
      </x:c>
      <x:c r="V205" s="60" t="n"/>
      <x:c r="W205" s="64" t="n"/>
      <x:c r="X205" s="64" t="n"/>
    </x:row>
    <x:row r="206">
      <x:c r="A206" s="58" t="n"/>
      <x:c r="B206" s="59" t="n"/>
      <x:c r="C206" s="59" t="n"/>
      <x:c r="D206" s="60" t="n"/>
      <x:c r="E206" s="60" t="n"/>
      <x:c r="F206" s="60" t="n"/>
      <x:c r="G206" s="60" t="n"/>
      <x:c r="H206" s="61" t="n"/>
      <x:c r="I206" s="61" t="n"/>
      <x:c r="J206" s="61" t="n"/>
      <x:c r="K206" s="61" t="n"/>
      <x:c r="L206" s="62" t="n"/>
      <x:c r="M206" s="61">
        <x:f>IF(OR(H206="",I206=""),"",ABS(H206-I206))</x:f>
      </x:c>
      <x:c r="N206" s="63">
        <x:f>IF(M206="","",M206*Paramètres!$B$6*L206)</x:f>
      </x:c>
      <x:c r="O206" s="61">
        <x:f>IF(OR(H206="",K206="",D206=""),"",IF(D206="Long",K206-H206,H206-K206))</x:f>
      </x:c>
      <x:c r="P206" s="63">
        <x:f>IF(O206="","",O206*Paramètres!$B$6*L206)</x:f>
      </x:c>
      <x:c r="Q206" s="61">
        <x:f>IF(OR(M206="",M206=0,O206=""),"",O206/M206)</x:f>
      </x:c>
      <x:c r="R206" s="61" t="n"/>
      <x:c r="S206" s="61" t="n"/>
      <x:c r="T206" s="63">
        <x:f>IF(L206="","",L206*(Paramètres!$B$7+Paramètres!$B$11*Paramètres!$B$5))</x:f>
      </x:c>
      <x:c r="U206" s="63">
        <x:f>IF(P206="","",P206-T206)</x:f>
      </x:c>
      <x:c r="V206" s="60" t="n"/>
      <x:c r="W206" s="64" t="n"/>
      <x:c r="X206" s="64" t="n"/>
    </x:row>
    <x:row r="207">
      <x:c r="A207" s="58" t="n"/>
      <x:c r="B207" s="59" t="n"/>
      <x:c r="C207" s="59" t="n"/>
      <x:c r="D207" s="60" t="n"/>
      <x:c r="E207" s="60" t="n"/>
      <x:c r="F207" s="60" t="n"/>
      <x:c r="G207" s="60" t="n"/>
      <x:c r="H207" s="61" t="n"/>
      <x:c r="I207" s="61" t="n"/>
      <x:c r="J207" s="61" t="n"/>
      <x:c r="K207" s="61" t="n"/>
      <x:c r="L207" s="62" t="n"/>
      <x:c r="M207" s="61">
        <x:f>IF(OR(H207="",I207=""),"",ABS(H207-I207))</x:f>
      </x:c>
      <x:c r="N207" s="63">
        <x:f>IF(M207="","",M207*Paramètres!$B$6*L207)</x:f>
      </x:c>
      <x:c r="O207" s="61">
        <x:f>IF(OR(H207="",K207="",D207=""),"",IF(D207="Long",K207-H207,H207-K207))</x:f>
      </x:c>
      <x:c r="P207" s="63">
        <x:f>IF(O207="","",O207*Paramètres!$B$6*L207)</x:f>
      </x:c>
      <x:c r="Q207" s="61">
        <x:f>IF(OR(M207="",M207=0,O207=""),"",O207/M207)</x:f>
      </x:c>
      <x:c r="R207" s="61" t="n"/>
      <x:c r="S207" s="61" t="n"/>
      <x:c r="T207" s="63">
        <x:f>IF(L207="","",L207*(Paramètres!$B$7+Paramètres!$B$11*Paramètres!$B$5))</x:f>
      </x:c>
      <x:c r="U207" s="63">
        <x:f>IF(P207="","",P207-T207)</x:f>
      </x:c>
      <x:c r="V207" s="60" t="n"/>
      <x:c r="W207" s="64" t="n"/>
      <x:c r="X207" s="64" t="n"/>
    </x:row>
    <x:row r="208">
      <x:c r="A208" s="58" t="n"/>
      <x:c r="B208" s="59" t="n"/>
      <x:c r="C208" s="59" t="n"/>
      <x:c r="D208" s="60" t="n"/>
      <x:c r="E208" s="60" t="n"/>
      <x:c r="F208" s="60" t="n"/>
      <x:c r="G208" s="60" t="n"/>
      <x:c r="H208" s="61" t="n"/>
      <x:c r="I208" s="61" t="n"/>
      <x:c r="J208" s="61" t="n"/>
      <x:c r="K208" s="61" t="n"/>
      <x:c r="L208" s="62" t="n"/>
      <x:c r="M208" s="61">
        <x:f>IF(OR(H208="",I208=""),"",ABS(H208-I208))</x:f>
      </x:c>
      <x:c r="N208" s="63">
        <x:f>IF(M208="","",M208*Paramètres!$B$6*L208)</x:f>
      </x:c>
      <x:c r="O208" s="61">
        <x:f>IF(OR(H208="",K208="",D208=""),"",IF(D208="Long",K208-H208,H208-K208))</x:f>
      </x:c>
      <x:c r="P208" s="63">
        <x:f>IF(O208="","",O208*Paramètres!$B$6*L208)</x:f>
      </x:c>
      <x:c r="Q208" s="61">
        <x:f>IF(OR(M208="",M208=0,O208=""),"",O208/M208)</x:f>
      </x:c>
      <x:c r="R208" s="61" t="n"/>
      <x:c r="S208" s="61" t="n"/>
      <x:c r="T208" s="63">
        <x:f>IF(L208="","",L208*(Paramètres!$B$7+Paramètres!$B$11*Paramètres!$B$5))</x:f>
      </x:c>
      <x:c r="U208" s="63">
        <x:f>IF(P208="","",P208-T208)</x:f>
      </x:c>
      <x:c r="V208" s="60" t="n"/>
      <x:c r="W208" s="64" t="n"/>
      <x:c r="X208" s="64" t="n"/>
    </x:row>
    <x:row r="209">
      <x:c r="A209" s="58" t="n"/>
      <x:c r="B209" s="59" t="n"/>
      <x:c r="C209" s="59" t="n"/>
      <x:c r="D209" s="60" t="n"/>
      <x:c r="E209" s="60" t="n"/>
      <x:c r="F209" s="60" t="n"/>
      <x:c r="G209" s="60" t="n"/>
      <x:c r="H209" s="61" t="n"/>
      <x:c r="I209" s="61" t="n"/>
      <x:c r="J209" s="61" t="n"/>
      <x:c r="K209" s="61" t="n"/>
      <x:c r="L209" s="62" t="n"/>
      <x:c r="M209" s="61">
        <x:f>IF(OR(H209="",I209=""),"",ABS(H209-I209))</x:f>
      </x:c>
      <x:c r="N209" s="63">
        <x:f>IF(M209="","",M209*Paramètres!$B$6*L209)</x:f>
      </x:c>
      <x:c r="O209" s="61">
        <x:f>IF(OR(H209="",K209="",D209=""),"",IF(D209="Long",K209-H209,H209-K209))</x:f>
      </x:c>
      <x:c r="P209" s="63">
        <x:f>IF(O209="","",O209*Paramètres!$B$6*L209)</x:f>
      </x:c>
      <x:c r="Q209" s="61">
        <x:f>IF(OR(M209="",M209=0,O209=""),"",O209/M209)</x:f>
      </x:c>
      <x:c r="R209" s="61" t="n"/>
      <x:c r="S209" s="61" t="n"/>
      <x:c r="T209" s="63">
        <x:f>IF(L209="","",L209*(Paramètres!$B$7+Paramètres!$B$11*Paramètres!$B$5))</x:f>
      </x:c>
      <x:c r="U209" s="63">
        <x:f>IF(P209="","",P209-T209)</x:f>
      </x:c>
      <x:c r="V209" s="60" t="n"/>
      <x:c r="W209" s="64" t="n"/>
      <x:c r="X209" s="64" t="n"/>
    </x:row>
    <x:row r="210">
      <x:c r="A210" s="58" t="n"/>
      <x:c r="B210" s="59" t="n"/>
      <x:c r="C210" s="59" t="n"/>
      <x:c r="D210" s="60" t="n"/>
      <x:c r="E210" s="60" t="n"/>
      <x:c r="F210" s="60" t="n"/>
      <x:c r="G210" s="60" t="n"/>
      <x:c r="H210" s="61" t="n"/>
      <x:c r="I210" s="61" t="n"/>
      <x:c r="J210" s="61" t="n"/>
      <x:c r="K210" s="61" t="n"/>
      <x:c r="L210" s="62" t="n"/>
      <x:c r="M210" s="61">
        <x:f>IF(OR(H210="",I210=""),"",ABS(H210-I210))</x:f>
      </x:c>
      <x:c r="N210" s="63">
        <x:f>IF(M210="","",M210*Paramètres!$B$6*L210)</x:f>
      </x:c>
      <x:c r="O210" s="61">
        <x:f>IF(OR(H210="",K210="",D210=""),"",IF(D210="Long",K210-H210,H210-K210))</x:f>
      </x:c>
      <x:c r="P210" s="63">
        <x:f>IF(O210="","",O210*Paramètres!$B$6*L210)</x:f>
      </x:c>
      <x:c r="Q210" s="61">
        <x:f>IF(OR(M210="",M210=0,O210=""),"",O210/M210)</x:f>
      </x:c>
      <x:c r="R210" s="61" t="n"/>
      <x:c r="S210" s="61" t="n"/>
      <x:c r="T210" s="63">
        <x:f>IF(L210="","",L210*(Paramètres!$B$7+Paramètres!$B$11*Paramètres!$B$5))</x:f>
      </x:c>
      <x:c r="U210" s="63">
        <x:f>IF(P210="","",P210-T210)</x:f>
      </x:c>
      <x:c r="V210" s="60" t="n"/>
      <x:c r="W210" s="64" t="n"/>
      <x:c r="X210" s="64" t="n"/>
    </x:row>
    <x:row r="211">
      <x:c r="A211" s="58" t="n"/>
      <x:c r="B211" s="59" t="n"/>
      <x:c r="C211" s="59" t="n"/>
      <x:c r="D211" s="60" t="n"/>
      <x:c r="E211" s="60" t="n"/>
      <x:c r="F211" s="60" t="n"/>
      <x:c r="G211" s="60" t="n"/>
      <x:c r="H211" s="61" t="n"/>
      <x:c r="I211" s="61" t="n"/>
      <x:c r="J211" s="61" t="n"/>
      <x:c r="K211" s="61" t="n"/>
      <x:c r="L211" s="62" t="n"/>
      <x:c r="M211" s="61">
        <x:f>IF(OR(H211="",I211=""),"",ABS(H211-I211))</x:f>
      </x:c>
      <x:c r="N211" s="63">
        <x:f>IF(M211="","",M211*Paramètres!$B$6*L211)</x:f>
      </x:c>
      <x:c r="O211" s="61">
        <x:f>IF(OR(H211="",K211="",D211=""),"",IF(D211="Long",K211-H211,H211-K211))</x:f>
      </x:c>
      <x:c r="P211" s="63">
        <x:f>IF(O211="","",O211*Paramètres!$B$6*L211)</x:f>
      </x:c>
      <x:c r="Q211" s="61">
        <x:f>IF(OR(M211="",M211=0,O211=""),"",O211/M211)</x:f>
      </x:c>
      <x:c r="R211" s="61" t="n"/>
      <x:c r="S211" s="61" t="n"/>
      <x:c r="T211" s="63">
        <x:f>IF(L211="","",L211*(Paramètres!$B$7+Paramètres!$B$11*Paramètres!$B$5))</x:f>
      </x:c>
      <x:c r="U211" s="63">
        <x:f>IF(P211="","",P211-T211)</x:f>
      </x:c>
      <x:c r="V211" s="60" t="n"/>
      <x:c r="W211" s="64" t="n"/>
      <x:c r="X211" s="64" t="n"/>
    </x:row>
    <x:row r="212">
      <x:c r="A212" s="58" t="n"/>
      <x:c r="B212" s="59" t="n"/>
      <x:c r="C212" s="59" t="n"/>
      <x:c r="D212" s="60" t="n"/>
      <x:c r="E212" s="60" t="n"/>
      <x:c r="F212" s="60" t="n"/>
      <x:c r="G212" s="60" t="n"/>
      <x:c r="H212" s="61" t="n"/>
      <x:c r="I212" s="61" t="n"/>
      <x:c r="J212" s="61" t="n"/>
      <x:c r="K212" s="61" t="n"/>
      <x:c r="L212" s="62" t="n"/>
      <x:c r="M212" s="61">
        <x:f>IF(OR(H212="",I212=""),"",ABS(H212-I212))</x:f>
      </x:c>
      <x:c r="N212" s="63">
        <x:f>IF(M212="","",M212*Paramètres!$B$6*L212)</x:f>
      </x:c>
      <x:c r="O212" s="61">
        <x:f>IF(OR(H212="",K212="",D212=""),"",IF(D212="Long",K212-H212,H212-K212))</x:f>
      </x:c>
      <x:c r="P212" s="63">
        <x:f>IF(O212="","",O212*Paramètres!$B$6*L212)</x:f>
      </x:c>
      <x:c r="Q212" s="61">
        <x:f>IF(OR(M212="",M212=0,O212=""),"",O212/M212)</x:f>
      </x:c>
      <x:c r="R212" s="61" t="n"/>
      <x:c r="S212" s="61" t="n"/>
      <x:c r="T212" s="63">
        <x:f>IF(L212="","",L212*(Paramètres!$B$7+Paramètres!$B$11*Paramètres!$B$5))</x:f>
      </x:c>
      <x:c r="U212" s="63">
        <x:f>IF(P212="","",P212-T212)</x:f>
      </x:c>
      <x:c r="V212" s="60" t="n"/>
      <x:c r="W212" s="64" t="n"/>
      <x:c r="X212" s="64" t="n"/>
    </x:row>
    <x:row r="213">
      <x:c r="A213" s="58" t="n"/>
      <x:c r="B213" s="59" t="n"/>
      <x:c r="C213" s="59" t="n"/>
      <x:c r="D213" s="60" t="n"/>
      <x:c r="E213" s="60" t="n"/>
      <x:c r="F213" s="60" t="n"/>
      <x:c r="G213" s="60" t="n"/>
      <x:c r="H213" s="61" t="n"/>
      <x:c r="I213" s="61" t="n"/>
      <x:c r="J213" s="61" t="n"/>
      <x:c r="K213" s="61" t="n"/>
      <x:c r="L213" s="62" t="n"/>
      <x:c r="M213" s="61">
        <x:f>IF(OR(H213="",I213=""),"",ABS(H213-I213))</x:f>
      </x:c>
      <x:c r="N213" s="63">
        <x:f>IF(M213="","",M213*Paramètres!$B$6*L213)</x:f>
      </x:c>
      <x:c r="O213" s="61">
        <x:f>IF(OR(H213="",K213="",D213=""),"",IF(D213="Long",K213-H213,H213-K213))</x:f>
      </x:c>
      <x:c r="P213" s="63">
        <x:f>IF(O213="","",O213*Paramètres!$B$6*L213)</x:f>
      </x:c>
      <x:c r="Q213" s="61">
        <x:f>IF(OR(M213="",M213=0,O213=""),"",O213/M213)</x:f>
      </x:c>
      <x:c r="R213" s="61" t="n"/>
      <x:c r="S213" s="61" t="n"/>
      <x:c r="T213" s="63">
        <x:f>IF(L213="","",L213*(Paramètres!$B$7+Paramètres!$B$11*Paramètres!$B$5))</x:f>
      </x:c>
      <x:c r="U213" s="63">
        <x:f>IF(P213="","",P213-T213)</x:f>
      </x:c>
      <x:c r="V213" s="60" t="n"/>
      <x:c r="W213" s="64" t="n"/>
      <x:c r="X213" s="64" t="n"/>
    </x:row>
    <x:row r="214">
      <x:c r="A214" s="58" t="n"/>
      <x:c r="B214" s="59" t="n"/>
      <x:c r="C214" s="59" t="n"/>
      <x:c r="D214" s="60" t="n"/>
      <x:c r="E214" s="60" t="n"/>
      <x:c r="F214" s="60" t="n"/>
      <x:c r="G214" s="60" t="n"/>
      <x:c r="H214" s="61" t="n"/>
      <x:c r="I214" s="61" t="n"/>
      <x:c r="J214" s="61" t="n"/>
      <x:c r="K214" s="61" t="n"/>
      <x:c r="L214" s="62" t="n"/>
      <x:c r="M214" s="61">
        <x:f>IF(OR(H214="",I214=""),"",ABS(H214-I214))</x:f>
      </x:c>
      <x:c r="N214" s="63">
        <x:f>IF(M214="","",M214*Paramètres!$B$6*L214)</x:f>
      </x:c>
      <x:c r="O214" s="61">
        <x:f>IF(OR(H214="",K214="",D214=""),"",IF(D214="Long",K214-H214,H214-K214))</x:f>
      </x:c>
      <x:c r="P214" s="63">
        <x:f>IF(O214="","",O214*Paramètres!$B$6*L214)</x:f>
      </x:c>
      <x:c r="Q214" s="61">
        <x:f>IF(OR(M214="",M214=0,O214=""),"",O214/M214)</x:f>
      </x:c>
      <x:c r="R214" s="61" t="n"/>
      <x:c r="S214" s="61" t="n"/>
      <x:c r="T214" s="63">
        <x:f>IF(L214="","",L214*(Paramètres!$B$7+Paramètres!$B$11*Paramètres!$B$5))</x:f>
      </x:c>
      <x:c r="U214" s="63">
        <x:f>IF(P214="","",P214-T214)</x:f>
      </x:c>
      <x:c r="V214" s="60" t="n"/>
      <x:c r="W214" s="64" t="n"/>
      <x:c r="X214" s="64" t="n"/>
    </x:row>
    <x:row r="215">
      <x:c r="A215" s="58" t="n"/>
      <x:c r="B215" s="59" t="n"/>
      <x:c r="C215" s="59" t="n"/>
      <x:c r="D215" s="60" t="n"/>
      <x:c r="E215" s="60" t="n"/>
      <x:c r="F215" s="60" t="n"/>
      <x:c r="G215" s="60" t="n"/>
      <x:c r="H215" s="61" t="n"/>
      <x:c r="I215" s="61" t="n"/>
      <x:c r="J215" s="61" t="n"/>
      <x:c r="K215" s="61" t="n"/>
      <x:c r="L215" s="62" t="n"/>
      <x:c r="M215" s="61">
        <x:f>IF(OR(H215="",I215=""),"",ABS(H215-I215))</x:f>
      </x:c>
      <x:c r="N215" s="63">
        <x:f>IF(M215="","",M215*Paramètres!$B$6*L215)</x:f>
      </x:c>
      <x:c r="O215" s="61">
        <x:f>IF(OR(H215="",K215="",D215=""),"",IF(D215="Long",K215-H215,H215-K215))</x:f>
      </x:c>
      <x:c r="P215" s="63">
        <x:f>IF(O215="","",O215*Paramètres!$B$6*L215)</x:f>
      </x:c>
      <x:c r="Q215" s="61">
        <x:f>IF(OR(M215="",M215=0,O215=""),"",O215/M215)</x:f>
      </x:c>
      <x:c r="R215" s="61" t="n"/>
      <x:c r="S215" s="61" t="n"/>
      <x:c r="T215" s="63">
        <x:f>IF(L215="","",L215*(Paramètres!$B$7+Paramètres!$B$11*Paramètres!$B$5))</x:f>
      </x:c>
      <x:c r="U215" s="63">
        <x:f>IF(P215="","",P215-T215)</x:f>
      </x:c>
      <x:c r="V215" s="60" t="n"/>
      <x:c r="W215" s="64" t="n"/>
      <x:c r="X215" s="64" t="n"/>
    </x:row>
    <x:row r="216">
      <x:c r="A216" s="58" t="n"/>
      <x:c r="B216" s="59" t="n"/>
      <x:c r="C216" s="59" t="n"/>
      <x:c r="D216" s="60" t="n"/>
      <x:c r="E216" s="60" t="n"/>
      <x:c r="F216" s="60" t="n"/>
      <x:c r="G216" s="60" t="n"/>
      <x:c r="H216" s="61" t="n"/>
      <x:c r="I216" s="61" t="n"/>
      <x:c r="J216" s="61" t="n"/>
      <x:c r="K216" s="61" t="n"/>
      <x:c r="L216" s="62" t="n"/>
      <x:c r="M216" s="61">
        <x:f>IF(OR(H216="",I216=""),"",ABS(H216-I216))</x:f>
      </x:c>
      <x:c r="N216" s="63">
        <x:f>IF(M216="","",M216*Paramètres!$B$6*L216)</x:f>
      </x:c>
      <x:c r="O216" s="61">
        <x:f>IF(OR(H216="",K216="",D216=""),"",IF(D216="Long",K216-H216,H216-K216))</x:f>
      </x:c>
      <x:c r="P216" s="63">
        <x:f>IF(O216="","",O216*Paramètres!$B$6*L216)</x:f>
      </x:c>
      <x:c r="Q216" s="61">
        <x:f>IF(OR(M216="",M216=0,O216=""),"",O216/M216)</x:f>
      </x:c>
      <x:c r="R216" s="61" t="n"/>
      <x:c r="S216" s="61" t="n"/>
      <x:c r="T216" s="63">
        <x:f>IF(L216="","",L216*(Paramètres!$B$7+Paramètres!$B$11*Paramètres!$B$5))</x:f>
      </x:c>
      <x:c r="U216" s="63">
        <x:f>IF(P216="","",P216-T216)</x:f>
      </x:c>
      <x:c r="V216" s="60" t="n"/>
      <x:c r="W216" s="64" t="n"/>
      <x:c r="X216" s="64" t="n"/>
    </x:row>
    <x:row r="217">
      <x:c r="A217" s="58" t="n"/>
      <x:c r="B217" s="59" t="n"/>
      <x:c r="C217" s="59" t="n"/>
      <x:c r="D217" s="60" t="n"/>
      <x:c r="E217" s="60" t="n"/>
      <x:c r="F217" s="60" t="n"/>
      <x:c r="G217" s="60" t="n"/>
      <x:c r="H217" s="61" t="n"/>
      <x:c r="I217" s="61" t="n"/>
      <x:c r="J217" s="61" t="n"/>
      <x:c r="K217" s="61" t="n"/>
      <x:c r="L217" s="62" t="n"/>
      <x:c r="M217" s="61">
        <x:f>IF(OR(H217="",I217=""),"",ABS(H217-I217))</x:f>
      </x:c>
      <x:c r="N217" s="63">
        <x:f>IF(M217="","",M217*Paramètres!$B$6*L217)</x:f>
      </x:c>
      <x:c r="O217" s="61">
        <x:f>IF(OR(H217="",K217="",D217=""),"",IF(D217="Long",K217-H217,H217-K217))</x:f>
      </x:c>
      <x:c r="P217" s="63">
        <x:f>IF(O217="","",O217*Paramètres!$B$6*L217)</x:f>
      </x:c>
      <x:c r="Q217" s="61">
        <x:f>IF(OR(M217="",M217=0,O217=""),"",O217/M217)</x:f>
      </x:c>
      <x:c r="R217" s="61" t="n"/>
      <x:c r="S217" s="61" t="n"/>
      <x:c r="T217" s="63">
        <x:f>IF(L217="","",L217*(Paramètres!$B$7+Paramètres!$B$11*Paramètres!$B$5))</x:f>
      </x:c>
      <x:c r="U217" s="63">
        <x:f>IF(P217="","",P217-T217)</x:f>
      </x:c>
      <x:c r="V217" s="60" t="n"/>
      <x:c r="W217" s="64" t="n"/>
      <x:c r="X217" s="64" t="n"/>
    </x:row>
    <x:row r="218">
      <x:c r="A218" s="58" t="n"/>
      <x:c r="B218" s="59" t="n"/>
      <x:c r="C218" s="59" t="n"/>
      <x:c r="D218" s="60" t="n"/>
      <x:c r="E218" s="60" t="n"/>
      <x:c r="F218" s="60" t="n"/>
      <x:c r="G218" s="60" t="n"/>
      <x:c r="H218" s="61" t="n"/>
      <x:c r="I218" s="61" t="n"/>
      <x:c r="J218" s="61" t="n"/>
      <x:c r="K218" s="61" t="n"/>
      <x:c r="L218" s="62" t="n"/>
      <x:c r="M218" s="61">
        <x:f>IF(OR(H218="",I218=""),"",ABS(H218-I218))</x:f>
      </x:c>
      <x:c r="N218" s="63">
        <x:f>IF(M218="","",M218*Paramètres!$B$6*L218)</x:f>
      </x:c>
      <x:c r="O218" s="61">
        <x:f>IF(OR(H218="",K218="",D218=""),"",IF(D218="Long",K218-H218,H218-K218))</x:f>
      </x:c>
      <x:c r="P218" s="63">
        <x:f>IF(O218="","",O218*Paramètres!$B$6*L218)</x:f>
      </x:c>
      <x:c r="Q218" s="61">
        <x:f>IF(OR(M218="",M218=0,O218=""),"",O218/M218)</x:f>
      </x:c>
      <x:c r="R218" s="61" t="n"/>
      <x:c r="S218" s="61" t="n"/>
      <x:c r="T218" s="63">
        <x:f>IF(L218="","",L218*(Paramètres!$B$7+Paramètres!$B$11*Paramètres!$B$5))</x:f>
      </x:c>
      <x:c r="U218" s="63">
        <x:f>IF(P218="","",P218-T218)</x:f>
      </x:c>
      <x:c r="V218" s="60" t="n"/>
      <x:c r="W218" s="64" t="n"/>
      <x:c r="X218" s="64" t="n"/>
    </x:row>
    <x:row r="219">
      <x:c r="A219" s="58" t="n"/>
      <x:c r="B219" s="59" t="n"/>
      <x:c r="C219" s="59" t="n"/>
      <x:c r="D219" s="60" t="n"/>
      <x:c r="E219" s="60" t="n"/>
      <x:c r="F219" s="60" t="n"/>
      <x:c r="G219" s="60" t="n"/>
      <x:c r="H219" s="61" t="n"/>
      <x:c r="I219" s="61" t="n"/>
      <x:c r="J219" s="61" t="n"/>
      <x:c r="K219" s="61" t="n"/>
      <x:c r="L219" s="62" t="n"/>
      <x:c r="M219" s="61">
        <x:f>IF(OR(H219="",I219=""),"",ABS(H219-I219))</x:f>
      </x:c>
      <x:c r="N219" s="63">
        <x:f>IF(M219="","",M219*Paramètres!$B$6*L219)</x:f>
      </x:c>
      <x:c r="O219" s="61">
        <x:f>IF(OR(H219="",K219="",D219=""),"",IF(D219="Long",K219-H219,H219-K219))</x:f>
      </x:c>
      <x:c r="P219" s="63">
        <x:f>IF(O219="","",O219*Paramètres!$B$6*L219)</x:f>
      </x:c>
      <x:c r="Q219" s="61">
        <x:f>IF(OR(M219="",M219=0,O219=""),"",O219/M219)</x:f>
      </x:c>
      <x:c r="R219" s="61" t="n"/>
      <x:c r="S219" s="61" t="n"/>
      <x:c r="T219" s="63">
        <x:f>IF(L219="","",L219*(Paramètres!$B$7+Paramètres!$B$11*Paramètres!$B$5))</x:f>
      </x:c>
      <x:c r="U219" s="63">
        <x:f>IF(P219="","",P219-T219)</x:f>
      </x:c>
      <x:c r="V219" s="60" t="n"/>
      <x:c r="W219" s="64" t="n"/>
      <x:c r="X219" s="64" t="n"/>
    </x:row>
    <x:row r="220">
      <x:c r="A220" s="58" t="n"/>
      <x:c r="B220" s="59" t="n"/>
      <x:c r="C220" s="59" t="n"/>
      <x:c r="D220" s="60" t="n"/>
      <x:c r="E220" s="60" t="n"/>
      <x:c r="F220" s="60" t="n"/>
      <x:c r="G220" s="60" t="n"/>
      <x:c r="H220" s="61" t="n"/>
      <x:c r="I220" s="61" t="n"/>
      <x:c r="J220" s="61" t="n"/>
      <x:c r="K220" s="61" t="n"/>
      <x:c r="L220" s="62" t="n"/>
      <x:c r="M220" s="61">
        <x:f>IF(OR(H220="",I220=""),"",ABS(H220-I220))</x:f>
      </x:c>
      <x:c r="N220" s="63">
        <x:f>IF(M220="","",M220*Paramètres!$B$6*L220)</x:f>
      </x:c>
      <x:c r="O220" s="61">
        <x:f>IF(OR(H220="",K220="",D220=""),"",IF(D220="Long",K220-H220,H220-K220))</x:f>
      </x:c>
      <x:c r="P220" s="63">
        <x:f>IF(O220="","",O220*Paramètres!$B$6*L220)</x:f>
      </x:c>
      <x:c r="Q220" s="61">
        <x:f>IF(OR(M220="",M220=0,O220=""),"",O220/M220)</x:f>
      </x:c>
      <x:c r="R220" s="61" t="n"/>
      <x:c r="S220" s="61" t="n"/>
      <x:c r="T220" s="63">
        <x:f>IF(L220="","",L220*(Paramètres!$B$7+Paramètres!$B$11*Paramètres!$B$5))</x:f>
      </x:c>
      <x:c r="U220" s="63">
        <x:f>IF(P220="","",P220-T220)</x:f>
      </x:c>
      <x:c r="V220" s="60" t="n"/>
      <x:c r="W220" s="64" t="n"/>
      <x:c r="X220" s="64" t="n"/>
    </x:row>
    <x:row r="221">
      <x:c r="A221" s="58" t="n"/>
      <x:c r="B221" s="59" t="n"/>
      <x:c r="C221" s="59" t="n"/>
      <x:c r="D221" s="60" t="n"/>
      <x:c r="E221" s="60" t="n"/>
      <x:c r="F221" s="60" t="n"/>
      <x:c r="G221" s="60" t="n"/>
      <x:c r="H221" s="61" t="n"/>
      <x:c r="I221" s="61" t="n"/>
      <x:c r="J221" s="61" t="n"/>
      <x:c r="K221" s="61" t="n"/>
      <x:c r="L221" s="62" t="n"/>
      <x:c r="M221" s="61">
        <x:f>IF(OR(H221="",I221=""),"",ABS(H221-I221))</x:f>
      </x:c>
      <x:c r="N221" s="63">
        <x:f>IF(M221="","",M221*Paramètres!$B$6*L221)</x:f>
      </x:c>
      <x:c r="O221" s="61">
        <x:f>IF(OR(H221="",K221="",D221=""),"",IF(D221="Long",K221-H221,H221-K221))</x:f>
      </x:c>
      <x:c r="P221" s="63">
        <x:f>IF(O221="","",O221*Paramètres!$B$6*L221)</x:f>
      </x:c>
      <x:c r="Q221" s="61">
        <x:f>IF(OR(M221="",M221=0,O221=""),"",O221/M221)</x:f>
      </x:c>
      <x:c r="R221" s="61" t="n"/>
      <x:c r="S221" s="61" t="n"/>
      <x:c r="T221" s="63">
        <x:f>IF(L221="","",L221*(Paramètres!$B$7+Paramètres!$B$11*Paramètres!$B$5))</x:f>
      </x:c>
      <x:c r="U221" s="63">
        <x:f>IF(P221="","",P221-T221)</x:f>
      </x:c>
      <x:c r="V221" s="60" t="n"/>
      <x:c r="W221" s="64" t="n"/>
      <x:c r="X221" s="64" t="n"/>
    </x:row>
    <x:row r="222">
      <x:c r="A222" s="58" t="n"/>
      <x:c r="B222" s="59" t="n"/>
      <x:c r="C222" s="59" t="n"/>
      <x:c r="D222" s="60" t="n"/>
      <x:c r="E222" s="60" t="n"/>
      <x:c r="F222" s="60" t="n"/>
      <x:c r="G222" s="60" t="n"/>
      <x:c r="H222" s="61" t="n"/>
      <x:c r="I222" s="61" t="n"/>
      <x:c r="J222" s="61" t="n"/>
      <x:c r="K222" s="61" t="n"/>
      <x:c r="L222" s="62" t="n"/>
      <x:c r="M222" s="61">
        <x:f>IF(OR(H222="",I222=""),"",ABS(H222-I222))</x:f>
      </x:c>
      <x:c r="N222" s="63">
        <x:f>IF(M222="","",M222*Paramètres!$B$6*L222)</x:f>
      </x:c>
      <x:c r="O222" s="61">
        <x:f>IF(OR(H222="",K222="",D222=""),"",IF(D222="Long",K222-H222,H222-K222))</x:f>
      </x:c>
      <x:c r="P222" s="63">
        <x:f>IF(O222="","",O222*Paramètres!$B$6*L222)</x:f>
      </x:c>
      <x:c r="Q222" s="61">
        <x:f>IF(OR(M222="",M222=0,O222=""),"",O222/M222)</x:f>
      </x:c>
      <x:c r="R222" s="61" t="n"/>
      <x:c r="S222" s="61" t="n"/>
      <x:c r="T222" s="63">
        <x:f>IF(L222="","",L222*(Paramètres!$B$7+Paramètres!$B$11*Paramètres!$B$5))</x:f>
      </x:c>
      <x:c r="U222" s="63">
        <x:f>IF(P222="","",P222-T222)</x:f>
      </x:c>
      <x:c r="V222" s="60" t="n"/>
      <x:c r="W222" s="64" t="n"/>
      <x:c r="X222" s="64" t="n"/>
    </x:row>
    <x:row r="223">
      <x:c r="A223" s="58" t="n"/>
      <x:c r="B223" s="59" t="n"/>
      <x:c r="C223" s="59" t="n"/>
      <x:c r="D223" s="60" t="n"/>
      <x:c r="E223" s="60" t="n"/>
      <x:c r="F223" s="60" t="n"/>
      <x:c r="G223" s="60" t="n"/>
      <x:c r="H223" s="61" t="n"/>
      <x:c r="I223" s="61" t="n"/>
      <x:c r="J223" s="61" t="n"/>
      <x:c r="K223" s="61" t="n"/>
      <x:c r="L223" s="62" t="n"/>
      <x:c r="M223" s="61">
        <x:f>IF(OR(H223="",I223=""),"",ABS(H223-I223))</x:f>
      </x:c>
      <x:c r="N223" s="63">
        <x:f>IF(M223="","",M223*Paramètres!$B$6*L223)</x:f>
      </x:c>
      <x:c r="O223" s="61">
        <x:f>IF(OR(H223="",K223="",D223=""),"",IF(D223="Long",K223-H223,H223-K223))</x:f>
      </x:c>
      <x:c r="P223" s="63">
        <x:f>IF(O223="","",O223*Paramètres!$B$6*L223)</x:f>
      </x:c>
      <x:c r="Q223" s="61">
        <x:f>IF(OR(M223="",M223=0,O223=""),"",O223/M223)</x:f>
      </x:c>
      <x:c r="R223" s="61" t="n"/>
      <x:c r="S223" s="61" t="n"/>
      <x:c r="T223" s="63">
        <x:f>IF(L223="","",L223*(Paramètres!$B$7+Paramètres!$B$11*Paramètres!$B$5))</x:f>
      </x:c>
      <x:c r="U223" s="63">
        <x:f>IF(P223="","",P223-T223)</x:f>
      </x:c>
      <x:c r="V223" s="60" t="n"/>
      <x:c r="W223" s="64" t="n"/>
      <x:c r="X223" s="64" t="n"/>
    </x:row>
    <x:row r="224">
      <x:c r="A224" s="58" t="n"/>
      <x:c r="B224" s="59" t="n"/>
      <x:c r="C224" s="59" t="n"/>
      <x:c r="D224" s="60" t="n"/>
      <x:c r="E224" s="60" t="n"/>
      <x:c r="F224" s="60" t="n"/>
      <x:c r="G224" s="60" t="n"/>
      <x:c r="H224" s="61" t="n"/>
      <x:c r="I224" s="61" t="n"/>
      <x:c r="J224" s="61" t="n"/>
      <x:c r="K224" s="61" t="n"/>
      <x:c r="L224" s="62" t="n"/>
      <x:c r="M224" s="61">
        <x:f>IF(OR(H224="",I224=""),"",ABS(H224-I224))</x:f>
      </x:c>
      <x:c r="N224" s="63">
        <x:f>IF(M224="","",M224*Paramètres!$B$6*L224)</x:f>
      </x:c>
      <x:c r="O224" s="61">
        <x:f>IF(OR(H224="",K224="",D224=""),"",IF(D224="Long",K224-H224,H224-K224))</x:f>
      </x:c>
      <x:c r="P224" s="63">
        <x:f>IF(O224="","",O224*Paramètres!$B$6*L224)</x:f>
      </x:c>
      <x:c r="Q224" s="61">
        <x:f>IF(OR(M224="",M224=0,O224=""),"",O224/M224)</x:f>
      </x:c>
      <x:c r="R224" s="61" t="n"/>
      <x:c r="S224" s="61" t="n"/>
      <x:c r="T224" s="63">
        <x:f>IF(L224="","",L224*(Paramètres!$B$7+Paramètres!$B$11*Paramètres!$B$5))</x:f>
      </x:c>
      <x:c r="U224" s="63">
        <x:f>IF(P224="","",P224-T224)</x:f>
      </x:c>
      <x:c r="V224" s="60" t="n"/>
      <x:c r="W224" s="64" t="n"/>
      <x:c r="X224" s="64" t="n"/>
    </x:row>
    <x:row r="225">
      <x:c r="A225" s="58" t="n"/>
      <x:c r="B225" s="59" t="n"/>
      <x:c r="C225" s="59" t="n"/>
      <x:c r="D225" s="60" t="n"/>
      <x:c r="E225" s="60" t="n"/>
      <x:c r="F225" s="60" t="n"/>
      <x:c r="G225" s="60" t="n"/>
      <x:c r="H225" s="61" t="n"/>
      <x:c r="I225" s="61" t="n"/>
      <x:c r="J225" s="61" t="n"/>
      <x:c r="K225" s="61" t="n"/>
      <x:c r="L225" s="62" t="n"/>
      <x:c r="M225" s="61">
        <x:f>IF(OR(H225="",I225=""),"",ABS(H225-I225))</x:f>
      </x:c>
      <x:c r="N225" s="63">
        <x:f>IF(M225="","",M225*Paramètres!$B$6*L225)</x:f>
      </x:c>
      <x:c r="O225" s="61">
        <x:f>IF(OR(H225="",K225="",D225=""),"",IF(D225="Long",K225-H225,H225-K225))</x:f>
      </x:c>
      <x:c r="P225" s="63">
        <x:f>IF(O225="","",O225*Paramètres!$B$6*L225)</x:f>
      </x:c>
      <x:c r="Q225" s="61">
        <x:f>IF(OR(M225="",M225=0,O225=""),"",O225/M225)</x:f>
      </x:c>
      <x:c r="R225" s="61" t="n"/>
      <x:c r="S225" s="61" t="n"/>
      <x:c r="T225" s="63">
        <x:f>IF(L225="","",L225*(Paramètres!$B$7+Paramètres!$B$11*Paramètres!$B$5))</x:f>
      </x:c>
      <x:c r="U225" s="63">
        <x:f>IF(P225="","",P225-T225)</x:f>
      </x:c>
      <x:c r="V225" s="60" t="n"/>
      <x:c r="W225" s="64" t="n"/>
      <x:c r="X225" s="64" t="n"/>
    </x:row>
    <x:row r="226">
      <x:c r="A226" s="58" t="n"/>
      <x:c r="B226" s="59" t="n"/>
      <x:c r="C226" s="59" t="n"/>
      <x:c r="D226" s="60" t="n"/>
      <x:c r="E226" s="60" t="n"/>
      <x:c r="F226" s="60" t="n"/>
      <x:c r="G226" s="60" t="n"/>
      <x:c r="H226" s="61" t="n"/>
      <x:c r="I226" s="61" t="n"/>
      <x:c r="J226" s="61" t="n"/>
      <x:c r="K226" s="61" t="n"/>
      <x:c r="L226" s="62" t="n"/>
      <x:c r="M226" s="61">
        <x:f>IF(OR(H226="",I226=""),"",ABS(H226-I226))</x:f>
      </x:c>
      <x:c r="N226" s="63">
        <x:f>IF(M226="","",M226*Paramètres!$B$6*L226)</x:f>
      </x:c>
      <x:c r="O226" s="61">
        <x:f>IF(OR(H226="",K226="",D226=""),"",IF(D226="Long",K226-H226,H226-K226))</x:f>
      </x:c>
      <x:c r="P226" s="63">
        <x:f>IF(O226="","",O226*Paramètres!$B$6*L226)</x:f>
      </x:c>
      <x:c r="Q226" s="61">
        <x:f>IF(OR(M226="",M226=0,O226=""),"",O226/M226)</x:f>
      </x:c>
      <x:c r="R226" s="61" t="n"/>
      <x:c r="S226" s="61" t="n"/>
      <x:c r="T226" s="63">
        <x:f>IF(L226="","",L226*(Paramètres!$B$7+Paramètres!$B$11*Paramètres!$B$5))</x:f>
      </x:c>
      <x:c r="U226" s="63">
        <x:f>IF(P226="","",P226-T226)</x:f>
      </x:c>
      <x:c r="V226" s="60" t="n"/>
      <x:c r="W226" s="64" t="n"/>
      <x:c r="X226" s="64" t="n"/>
    </x:row>
    <x:row r="227">
      <x:c r="A227" s="58" t="n"/>
      <x:c r="B227" s="59" t="n"/>
      <x:c r="C227" s="59" t="n"/>
      <x:c r="D227" s="60" t="n"/>
      <x:c r="E227" s="60" t="n"/>
      <x:c r="F227" s="60" t="n"/>
      <x:c r="G227" s="60" t="n"/>
      <x:c r="H227" s="61" t="n"/>
      <x:c r="I227" s="61" t="n"/>
      <x:c r="J227" s="61" t="n"/>
      <x:c r="K227" s="61" t="n"/>
      <x:c r="L227" s="62" t="n"/>
      <x:c r="M227" s="61">
        <x:f>IF(OR(H227="",I227=""),"",ABS(H227-I227))</x:f>
      </x:c>
      <x:c r="N227" s="63">
        <x:f>IF(M227="","",M227*Paramètres!$B$6*L227)</x:f>
      </x:c>
      <x:c r="O227" s="61">
        <x:f>IF(OR(H227="",K227="",D227=""),"",IF(D227="Long",K227-H227,H227-K227))</x:f>
      </x:c>
      <x:c r="P227" s="63">
        <x:f>IF(O227="","",O227*Paramètres!$B$6*L227)</x:f>
      </x:c>
      <x:c r="Q227" s="61">
        <x:f>IF(OR(M227="",M227=0,O227=""),"",O227/M227)</x:f>
      </x:c>
      <x:c r="R227" s="61" t="n"/>
      <x:c r="S227" s="61" t="n"/>
      <x:c r="T227" s="63">
        <x:f>IF(L227="","",L227*(Paramètres!$B$7+Paramètres!$B$11*Paramètres!$B$5))</x:f>
      </x:c>
      <x:c r="U227" s="63">
        <x:f>IF(P227="","",P227-T227)</x:f>
      </x:c>
      <x:c r="V227" s="60" t="n"/>
      <x:c r="W227" s="64" t="n"/>
      <x:c r="X227" s="64" t="n"/>
    </x:row>
    <x:row r="228">
      <x:c r="A228" s="58" t="n"/>
      <x:c r="B228" s="59" t="n"/>
      <x:c r="C228" s="59" t="n"/>
      <x:c r="D228" s="60" t="n"/>
      <x:c r="E228" s="60" t="n"/>
      <x:c r="F228" s="60" t="n"/>
      <x:c r="G228" s="60" t="n"/>
      <x:c r="H228" s="61" t="n"/>
      <x:c r="I228" s="61" t="n"/>
      <x:c r="J228" s="61" t="n"/>
      <x:c r="K228" s="61" t="n"/>
      <x:c r="L228" s="62" t="n"/>
      <x:c r="M228" s="61">
        <x:f>IF(OR(H228="",I228=""),"",ABS(H228-I228))</x:f>
      </x:c>
      <x:c r="N228" s="63">
        <x:f>IF(M228="","",M228*Paramètres!$B$6*L228)</x:f>
      </x:c>
      <x:c r="O228" s="61">
        <x:f>IF(OR(H228="",K228="",D228=""),"",IF(D228="Long",K228-H228,H228-K228))</x:f>
      </x:c>
      <x:c r="P228" s="63">
        <x:f>IF(O228="","",O228*Paramètres!$B$6*L228)</x:f>
      </x:c>
      <x:c r="Q228" s="61">
        <x:f>IF(OR(M228="",M228=0,O228=""),"",O228/M228)</x:f>
      </x:c>
      <x:c r="R228" s="61" t="n"/>
      <x:c r="S228" s="61" t="n"/>
      <x:c r="T228" s="63">
        <x:f>IF(L228="","",L228*(Paramètres!$B$7+Paramètres!$B$11*Paramètres!$B$5))</x:f>
      </x:c>
      <x:c r="U228" s="63">
        <x:f>IF(P228="","",P228-T228)</x:f>
      </x:c>
      <x:c r="V228" s="60" t="n"/>
      <x:c r="W228" s="64" t="n"/>
      <x:c r="X228" s="64" t="n"/>
    </x:row>
    <x:row r="229">
      <x:c r="A229" s="58" t="n"/>
      <x:c r="B229" s="59" t="n"/>
      <x:c r="C229" s="59" t="n"/>
      <x:c r="D229" s="60" t="n"/>
      <x:c r="E229" s="60" t="n"/>
      <x:c r="F229" s="60" t="n"/>
      <x:c r="G229" s="60" t="n"/>
      <x:c r="H229" s="61" t="n"/>
      <x:c r="I229" s="61" t="n"/>
      <x:c r="J229" s="61" t="n"/>
      <x:c r="K229" s="61" t="n"/>
      <x:c r="L229" s="62" t="n"/>
      <x:c r="M229" s="61">
        <x:f>IF(OR(H229="",I229=""),"",ABS(H229-I229))</x:f>
      </x:c>
      <x:c r="N229" s="63">
        <x:f>IF(M229="","",M229*Paramètres!$B$6*L229)</x:f>
      </x:c>
      <x:c r="O229" s="61">
        <x:f>IF(OR(H229="",K229="",D229=""),"",IF(D229="Long",K229-H229,H229-K229))</x:f>
      </x:c>
      <x:c r="P229" s="63">
        <x:f>IF(O229="","",O229*Paramètres!$B$6*L229)</x:f>
      </x:c>
      <x:c r="Q229" s="61">
        <x:f>IF(OR(M229="",M229=0,O229=""),"",O229/M229)</x:f>
      </x:c>
      <x:c r="R229" s="61" t="n"/>
      <x:c r="S229" s="61" t="n"/>
      <x:c r="T229" s="63">
        <x:f>IF(L229="","",L229*(Paramètres!$B$7+Paramètres!$B$11*Paramètres!$B$5))</x:f>
      </x:c>
      <x:c r="U229" s="63">
        <x:f>IF(P229="","",P229-T229)</x:f>
      </x:c>
      <x:c r="V229" s="60" t="n"/>
      <x:c r="W229" s="64" t="n"/>
      <x:c r="X229" s="64" t="n"/>
    </x:row>
    <x:row r="230">
      <x:c r="A230" s="58" t="n"/>
      <x:c r="B230" s="59" t="n"/>
      <x:c r="C230" s="59" t="n"/>
      <x:c r="D230" s="60" t="n"/>
      <x:c r="E230" s="60" t="n"/>
      <x:c r="F230" s="60" t="n"/>
      <x:c r="G230" s="60" t="n"/>
      <x:c r="H230" s="61" t="n"/>
      <x:c r="I230" s="61" t="n"/>
      <x:c r="J230" s="61" t="n"/>
      <x:c r="K230" s="61" t="n"/>
      <x:c r="L230" s="62" t="n"/>
      <x:c r="M230" s="61">
        <x:f>IF(OR(H230="",I230=""),"",ABS(H230-I230))</x:f>
      </x:c>
      <x:c r="N230" s="63">
        <x:f>IF(M230="","",M230*Paramètres!$B$6*L230)</x:f>
      </x:c>
      <x:c r="O230" s="61">
        <x:f>IF(OR(H230="",K230="",D230=""),"",IF(D230="Long",K230-H230,H230-K230))</x:f>
      </x:c>
      <x:c r="P230" s="63">
        <x:f>IF(O230="","",O230*Paramètres!$B$6*L230)</x:f>
      </x:c>
      <x:c r="Q230" s="61">
        <x:f>IF(OR(M230="",M230=0,O230=""),"",O230/M230)</x:f>
      </x:c>
      <x:c r="R230" s="61" t="n"/>
      <x:c r="S230" s="61" t="n"/>
      <x:c r="T230" s="63">
        <x:f>IF(L230="","",L230*(Paramètres!$B$7+Paramètres!$B$11*Paramètres!$B$5))</x:f>
      </x:c>
      <x:c r="U230" s="63">
        <x:f>IF(P230="","",P230-T230)</x:f>
      </x:c>
      <x:c r="V230" s="60" t="n"/>
      <x:c r="W230" s="64" t="n"/>
      <x:c r="X230" s="64" t="n"/>
    </x:row>
    <x:row r="231">
      <x:c r="A231" s="58" t="n"/>
      <x:c r="B231" s="59" t="n"/>
      <x:c r="C231" s="59" t="n"/>
      <x:c r="D231" s="60" t="n"/>
      <x:c r="E231" s="60" t="n"/>
      <x:c r="F231" s="60" t="n"/>
      <x:c r="G231" s="60" t="n"/>
      <x:c r="H231" s="61" t="n"/>
      <x:c r="I231" s="61" t="n"/>
      <x:c r="J231" s="61" t="n"/>
      <x:c r="K231" s="61" t="n"/>
      <x:c r="L231" s="62" t="n"/>
      <x:c r="M231" s="61">
        <x:f>IF(OR(H231="",I231=""),"",ABS(H231-I231))</x:f>
      </x:c>
      <x:c r="N231" s="63">
        <x:f>IF(M231="","",M231*Paramètres!$B$6*L231)</x:f>
      </x:c>
      <x:c r="O231" s="61">
        <x:f>IF(OR(H231="",K231="",D231=""),"",IF(D231="Long",K231-H231,H231-K231))</x:f>
      </x:c>
      <x:c r="P231" s="63">
        <x:f>IF(O231="","",O231*Paramètres!$B$6*L231)</x:f>
      </x:c>
      <x:c r="Q231" s="61">
        <x:f>IF(OR(M231="",M231=0,O231=""),"",O231/M231)</x:f>
      </x:c>
      <x:c r="R231" s="61" t="n"/>
      <x:c r="S231" s="61" t="n"/>
      <x:c r="T231" s="63">
        <x:f>IF(L231="","",L231*(Paramètres!$B$7+Paramètres!$B$11*Paramètres!$B$5))</x:f>
      </x:c>
      <x:c r="U231" s="63">
        <x:f>IF(P231="","",P231-T231)</x:f>
      </x:c>
      <x:c r="V231" s="60" t="n"/>
      <x:c r="W231" s="64" t="n"/>
      <x:c r="X231" s="64" t="n"/>
    </x:row>
    <x:row r="232">
      <x:c r="A232" s="58" t="n"/>
      <x:c r="B232" s="59" t="n"/>
      <x:c r="C232" s="59" t="n"/>
      <x:c r="D232" s="60" t="n"/>
      <x:c r="E232" s="60" t="n"/>
      <x:c r="F232" s="60" t="n"/>
      <x:c r="G232" s="60" t="n"/>
      <x:c r="H232" s="61" t="n"/>
      <x:c r="I232" s="61" t="n"/>
      <x:c r="J232" s="61" t="n"/>
      <x:c r="K232" s="61" t="n"/>
      <x:c r="L232" s="62" t="n"/>
      <x:c r="M232" s="61">
        <x:f>IF(OR(H232="",I232=""),"",ABS(H232-I232))</x:f>
      </x:c>
      <x:c r="N232" s="63">
        <x:f>IF(M232="","",M232*Paramètres!$B$6*L232)</x:f>
      </x:c>
      <x:c r="O232" s="61">
        <x:f>IF(OR(H232="",K232="",D232=""),"",IF(D232="Long",K232-H232,H232-K232))</x:f>
      </x:c>
      <x:c r="P232" s="63">
        <x:f>IF(O232="","",O232*Paramètres!$B$6*L232)</x:f>
      </x:c>
      <x:c r="Q232" s="61">
        <x:f>IF(OR(M232="",M232=0,O232=""),"",O232/M232)</x:f>
      </x:c>
      <x:c r="R232" s="61" t="n"/>
      <x:c r="S232" s="61" t="n"/>
      <x:c r="T232" s="63">
        <x:f>IF(L232="","",L232*(Paramètres!$B$7+Paramètres!$B$11*Paramètres!$B$5))</x:f>
      </x:c>
      <x:c r="U232" s="63">
        <x:f>IF(P232="","",P232-T232)</x:f>
      </x:c>
      <x:c r="V232" s="60" t="n"/>
      <x:c r="W232" s="64" t="n"/>
      <x:c r="X232" s="64" t="n"/>
    </x:row>
    <x:row r="233">
      <x:c r="A233" s="58" t="n"/>
      <x:c r="B233" s="59" t="n"/>
      <x:c r="C233" s="59" t="n"/>
      <x:c r="D233" s="60" t="n"/>
      <x:c r="E233" s="60" t="n"/>
      <x:c r="F233" s="60" t="n"/>
      <x:c r="G233" s="60" t="n"/>
      <x:c r="H233" s="61" t="n"/>
      <x:c r="I233" s="61" t="n"/>
      <x:c r="J233" s="61" t="n"/>
      <x:c r="K233" s="61" t="n"/>
      <x:c r="L233" s="62" t="n"/>
      <x:c r="M233" s="61">
        <x:f>IF(OR(H233="",I233=""),"",ABS(H233-I233))</x:f>
      </x:c>
      <x:c r="N233" s="63">
        <x:f>IF(M233="","",M233*Paramètres!$B$6*L233)</x:f>
      </x:c>
      <x:c r="O233" s="61">
        <x:f>IF(OR(H233="",K233="",D233=""),"",IF(D233="Long",K233-H233,H233-K233))</x:f>
      </x:c>
      <x:c r="P233" s="63">
        <x:f>IF(O233="","",O233*Paramètres!$B$6*L233)</x:f>
      </x:c>
      <x:c r="Q233" s="61">
        <x:f>IF(OR(M233="",M233=0,O233=""),"",O233/M233)</x:f>
      </x:c>
      <x:c r="R233" s="61" t="n"/>
      <x:c r="S233" s="61" t="n"/>
      <x:c r="T233" s="63">
        <x:f>IF(L233="","",L233*(Paramètres!$B$7+Paramètres!$B$11*Paramètres!$B$5))</x:f>
      </x:c>
      <x:c r="U233" s="63">
        <x:f>IF(P233="","",P233-T233)</x:f>
      </x:c>
      <x:c r="V233" s="60" t="n"/>
      <x:c r="W233" s="64" t="n"/>
      <x:c r="X233" s="64" t="n"/>
    </x:row>
    <x:row r="234">
      <x:c r="A234" s="58" t="n"/>
      <x:c r="B234" s="59" t="n"/>
      <x:c r="C234" s="59" t="n"/>
      <x:c r="D234" s="60" t="n"/>
      <x:c r="E234" s="60" t="n"/>
      <x:c r="F234" s="60" t="n"/>
      <x:c r="G234" s="60" t="n"/>
      <x:c r="H234" s="61" t="n"/>
      <x:c r="I234" s="61" t="n"/>
      <x:c r="J234" s="61" t="n"/>
      <x:c r="K234" s="61" t="n"/>
      <x:c r="L234" s="62" t="n"/>
      <x:c r="M234" s="61">
        <x:f>IF(OR(H234="",I234=""),"",ABS(H234-I234))</x:f>
      </x:c>
      <x:c r="N234" s="63">
        <x:f>IF(M234="","",M234*Paramètres!$B$6*L234)</x:f>
      </x:c>
      <x:c r="O234" s="61">
        <x:f>IF(OR(H234="",K234="",D234=""),"",IF(D234="Long",K234-H234,H234-K234))</x:f>
      </x:c>
      <x:c r="P234" s="63">
        <x:f>IF(O234="","",O234*Paramètres!$B$6*L234)</x:f>
      </x:c>
      <x:c r="Q234" s="61">
        <x:f>IF(OR(M234="",M234=0,O234=""),"",O234/M234)</x:f>
      </x:c>
      <x:c r="R234" s="61" t="n"/>
      <x:c r="S234" s="61" t="n"/>
      <x:c r="T234" s="63">
        <x:f>IF(L234="","",L234*(Paramètres!$B$7+Paramètres!$B$11*Paramètres!$B$5))</x:f>
      </x:c>
      <x:c r="U234" s="63">
        <x:f>IF(P234="","",P234-T234)</x:f>
      </x:c>
      <x:c r="V234" s="60" t="n"/>
      <x:c r="W234" s="64" t="n"/>
      <x:c r="X234" s="64" t="n"/>
    </x:row>
    <x:row r="235">
      <x:c r="A235" s="58" t="n"/>
      <x:c r="B235" s="59" t="n"/>
      <x:c r="C235" s="59" t="n"/>
      <x:c r="D235" s="60" t="n"/>
      <x:c r="E235" s="60" t="n"/>
      <x:c r="F235" s="60" t="n"/>
      <x:c r="G235" s="60" t="n"/>
      <x:c r="H235" s="61" t="n"/>
      <x:c r="I235" s="61" t="n"/>
      <x:c r="J235" s="61" t="n"/>
      <x:c r="K235" s="61" t="n"/>
      <x:c r="L235" s="62" t="n"/>
      <x:c r="M235" s="61">
        <x:f>IF(OR(H235="",I235=""),"",ABS(H235-I235))</x:f>
      </x:c>
      <x:c r="N235" s="63">
        <x:f>IF(M235="","",M235*Paramètres!$B$6*L235)</x:f>
      </x:c>
      <x:c r="O235" s="61">
        <x:f>IF(OR(H235="",K235="",D235=""),"",IF(D235="Long",K235-H235,H235-K235))</x:f>
      </x:c>
      <x:c r="P235" s="63">
        <x:f>IF(O235="","",O235*Paramètres!$B$6*L235)</x:f>
      </x:c>
      <x:c r="Q235" s="61">
        <x:f>IF(OR(M235="",M235=0,O235=""),"",O235/M235)</x:f>
      </x:c>
      <x:c r="R235" s="61" t="n"/>
      <x:c r="S235" s="61" t="n"/>
      <x:c r="T235" s="63">
        <x:f>IF(L235="","",L235*(Paramètres!$B$7+Paramètres!$B$11*Paramètres!$B$5))</x:f>
      </x:c>
      <x:c r="U235" s="63">
        <x:f>IF(P235="","",P235-T235)</x:f>
      </x:c>
      <x:c r="V235" s="60" t="n"/>
      <x:c r="W235" s="64" t="n"/>
      <x:c r="X235" s="64" t="n"/>
    </x:row>
    <x:row r="236">
      <x:c r="A236" s="58" t="n"/>
      <x:c r="B236" s="59" t="n"/>
      <x:c r="C236" s="59" t="n"/>
      <x:c r="D236" s="60" t="n"/>
      <x:c r="E236" s="60" t="n"/>
      <x:c r="F236" s="60" t="n"/>
      <x:c r="G236" s="60" t="n"/>
      <x:c r="H236" s="61" t="n"/>
      <x:c r="I236" s="61" t="n"/>
      <x:c r="J236" s="61" t="n"/>
      <x:c r="K236" s="61" t="n"/>
      <x:c r="L236" s="62" t="n"/>
      <x:c r="M236" s="61">
        <x:f>IF(OR(H236="",I236=""),"",ABS(H236-I236))</x:f>
      </x:c>
      <x:c r="N236" s="63">
        <x:f>IF(M236="","",M236*Paramètres!$B$6*L236)</x:f>
      </x:c>
      <x:c r="O236" s="61">
        <x:f>IF(OR(H236="",K236="",D236=""),"",IF(D236="Long",K236-H236,H236-K236))</x:f>
      </x:c>
      <x:c r="P236" s="63">
        <x:f>IF(O236="","",O236*Paramètres!$B$6*L236)</x:f>
      </x:c>
      <x:c r="Q236" s="61">
        <x:f>IF(OR(M236="",M236=0,O236=""),"",O236/M236)</x:f>
      </x:c>
      <x:c r="R236" s="61" t="n"/>
      <x:c r="S236" s="61" t="n"/>
      <x:c r="T236" s="63">
        <x:f>IF(L236="","",L236*(Paramètres!$B$7+Paramètres!$B$11*Paramètres!$B$5))</x:f>
      </x:c>
      <x:c r="U236" s="63">
        <x:f>IF(P236="","",P236-T236)</x:f>
      </x:c>
      <x:c r="V236" s="60" t="n"/>
      <x:c r="W236" s="64" t="n"/>
      <x:c r="X236" s="64" t="n"/>
    </x:row>
    <x:row r="237">
      <x:c r="A237" s="58" t="n"/>
      <x:c r="B237" s="59" t="n"/>
      <x:c r="C237" s="59" t="n"/>
      <x:c r="D237" s="60" t="n"/>
      <x:c r="E237" s="60" t="n"/>
      <x:c r="F237" s="60" t="n"/>
      <x:c r="G237" s="60" t="n"/>
      <x:c r="H237" s="61" t="n"/>
      <x:c r="I237" s="61" t="n"/>
      <x:c r="J237" s="61" t="n"/>
      <x:c r="K237" s="61" t="n"/>
      <x:c r="L237" s="62" t="n"/>
      <x:c r="M237" s="61">
        <x:f>IF(OR(H237="",I237=""),"",ABS(H237-I237))</x:f>
      </x:c>
      <x:c r="N237" s="63">
        <x:f>IF(M237="","",M237*Paramètres!$B$6*L237)</x:f>
      </x:c>
      <x:c r="O237" s="61">
        <x:f>IF(OR(H237="",K237="",D237=""),"",IF(D237="Long",K237-H237,H237-K237))</x:f>
      </x:c>
      <x:c r="P237" s="63">
        <x:f>IF(O237="","",O237*Paramètres!$B$6*L237)</x:f>
      </x:c>
      <x:c r="Q237" s="61">
        <x:f>IF(OR(M237="",M237=0,O237=""),"",O237/M237)</x:f>
      </x:c>
      <x:c r="R237" s="61" t="n"/>
      <x:c r="S237" s="61" t="n"/>
      <x:c r="T237" s="63">
        <x:f>IF(L237="","",L237*(Paramètres!$B$7+Paramètres!$B$11*Paramètres!$B$5))</x:f>
      </x:c>
      <x:c r="U237" s="63">
        <x:f>IF(P237="","",P237-T237)</x:f>
      </x:c>
      <x:c r="V237" s="60" t="n"/>
      <x:c r="W237" s="64" t="n"/>
      <x:c r="X237" s="64" t="n"/>
    </x:row>
    <x:row r="238">
      <x:c r="A238" s="58" t="n"/>
      <x:c r="B238" s="59" t="n"/>
      <x:c r="C238" s="59" t="n"/>
      <x:c r="D238" s="60" t="n"/>
      <x:c r="E238" s="60" t="n"/>
      <x:c r="F238" s="60" t="n"/>
      <x:c r="G238" s="60" t="n"/>
      <x:c r="H238" s="61" t="n"/>
      <x:c r="I238" s="61" t="n"/>
      <x:c r="J238" s="61" t="n"/>
      <x:c r="K238" s="61" t="n"/>
      <x:c r="L238" s="62" t="n"/>
      <x:c r="M238" s="61">
        <x:f>IF(OR(H238="",I238=""),"",ABS(H238-I238))</x:f>
      </x:c>
      <x:c r="N238" s="63">
        <x:f>IF(M238="","",M238*Paramètres!$B$6*L238)</x:f>
      </x:c>
      <x:c r="O238" s="61">
        <x:f>IF(OR(H238="",K238="",D238=""),"",IF(D238="Long",K238-H238,H238-K238))</x:f>
      </x:c>
      <x:c r="P238" s="63">
        <x:f>IF(O238="","",O238*Paramètres!$B$6*L238)</x:f>
      </x:c>
      <x:c r="Q238" s="61">
        <x:f>IF(OR(M238="",M238=0,O238=""),"",O238/M238)</x:f>
      </x:c>
      <x:c r="R238" s="61" t="n"/>
      <x:c r="S238" s="61" t="n"/>
      <x:c r="T238" s="63">
        <x:f>IF(L238="","",L238*(Paramètres!$B$7+Paramètres!$B$11*Paramètres!$B$5))</x:f>
      </x:c>
      <x:c r="U238" s="63">
        <x:f>IF(P238="","",P238-T238)</x:f>
      </x:c>
      <x:c r="V238" s="60" t="n"/>
      <x:c r="W238" s="64" t="n"/>
      <x:c r="X238" s="64" t="n"/>
    </x:row>
    <x:row r="239">
      <x:c r="A239" s="58" t="n"/>
      <x:c r="B239" s="59" t="n"/>
      <x:c r="C239" s="59" t="n"/>
      <x:c r="D239" s="60" t="n"/>
      <x:c r="E239" s="60" t="n"/>
      <x:c r="F239" s="60" t="n"/>
      <x:c r="G239" s="60" t="n"/>
      <x:c r="H239" s="61" t="n"/>
      <x:c r="I239" s="61" t="n"/>
      <x:c r="J239" s="61" t="n"/>
      <x:c r="K239" s="61" t="n"/>
      <x:c r="L239" s="62" t="n"/>
      <x:c r="M239" s="61">
        <x:f>IF(OR(H239="",I239=""),"",ABS(H239-I239))</x:f>
      </x:c>
      <x:c r="N239" s="63">
        <x:f>IF(M239="","",M239*Paramètres!$B$6*L239)</x:f>
      </x:c>
      <x:c r="O239" s="61">
        <x:f>IF(OR(H239="",K239="",D239=""),"",IF(D239="Long",K239-H239,H239-K239))</x:f>
      </x:c>
      <x:c r="P239" s="63">
        <x:f>IF(O239="","",O239*Paramètres!$B$6*L239)</x:f>
      </x:c>
      <x:c r="Q239" s="61">
        <x:f>IF(OR(M239="",M239=0,O239=""),"",O239/M239)</x:f>
      </x:c>
      <x:c r="R239" s="61" t="n"/>
      <x:c r="S239" s="61" t="n"/>
      <x:c r="T239" s="63">
        <x:f>IF(L239="","",L239*(Paramètres!$B$7+Paramètres!$B$11*Paramètres!$B$5))</x:f>
      </x:c>
      <x:c r="U239" s="63">
        <x:f>IF(P239="","",P239-T239)</x:f>
      </x:c>
      <x:c r="V239" s="60" t="n"/>
      <x:c r="W239" s="64" t="n"/>
      <x:c r="X239" s="64" t="n"/>
    </x:row>
    <x:row r="240">
      <x:c r="A240" s="58" t="n"/>
      <x:c r="B240" s="59" t="n"/>
      <x:c r="C240" s="59" t="n"/>
      <x:c r="D240" s="60" t="n"/>
      <x:c r="E240" s="60" t="n"/>
      <x:c r="F240" s="60" t="n"/>
      <x:c r="G240" s="60" t="n"/>
      <x:c r="H240" s="61" t="n"/>
      <x:c r="I240" s="61" t="n"/>
      <x:c r="J240" s="61" t="n"/>
      <x:c r="K240" s="61" t="n"/>
      <x:c r="L240" s="62" t="n"/>
      <x:c r="M240" s="61">
        <x:f>IF(OR(H240="",I240=""),"",ABS(H240-I240))</x:f>
      </x:c>
      <x:c r="N240" s="63">
        <x:f>IF(M240="","",M240*Paramètres!$B$6*L240)</x:f>
      </x:c>
      <x:c r="O240" s="61">
        <x:f>IF(OR(H240="",K240="",D240=""),"",IF(D240="Long",K240-H240,H240-K240))</x:f>
      </x:c>
      <x:c r="P240" s="63">
        <x:f>IF(O240="","",O240*Paramètres!$B$6*L240)</x:f>
      </x:c>
      <x:c r="Q240" s="61">
        <x:f>IF(OR(M240="",M240=0,O240=""),"",O240/M240)</x:f>
      </x:c>
      <x:c r="R240" s="61" t="n"/>
      <x:c r="S240" s="61" t="n"/>
      <x:c r="T240" s="63">
        <x:f>IF(L240="","",L240*(Paramètres!$B$7+Paramètres!$B$11*Paramètres!$B$5))</x:f>
      </x:c>
      <x:c r="U240" s="63">
        <x:f>IF(P240="","",P240-T240)</x:f>
      </x:c>
      <x:c r="V240" s="60" t="n"/>
      <x:c r="W240" s="64" t="n"/>
      <x:c r="X240" s="64" t="n"/>
    </x:row>
    <x:row r="241">
      <x:c r="A241" s="58" t="n"/>
      <x:c r="B241" s="59" t="n"/>
      <x:c r="C241" s="59" t="n"/>
      <x:c r="D241" s="60" t="n"/>
      <x:c r="E241" s="60" t="n"/>
      <x:c r="F241" s="60" t="n"/>
      <x:c r="G241" s="60" t="n"/>
      <x:c r="H241" s="61" t="n"/>
      <x:c r="I241" s="61" t="n"/>
      <x:c r="J241" s="61" t="n"/>
      <x:c r="K241" s="61" t="n"/>
      <x:c r="L241" s="62" t="n"/>
      <x:c r="M241" s="61">
        <x:f>IF(OR(H241="",I241=""),"",ABS(H241-I241))</x:f>
      </x:c>
      <x:c r="N241" s="63">
        <x:f>IF(M241="","",M241*Paramètres!$B$6*L241)</x:f>
      </x:c>
      <x:c r="O241" s="61">
        <x:f>IF(OR(H241="",K241="",D241=""),"",IF(D241="Long",K241-H241,H241-K241))</x:f>
      </x:c>
      <x:c r="P241" s="63">
        <x:f>IF(O241="","",O241*Paramètres!$B$6*L241)</x:f>
      </x:c>
      <x:c r="Q241" s="61">
        <x:f>IF(OR(M241="",M241=0,O241=""),"",O241/M241)</x:f>
      </x:c>
      <x:c r="R241" s="61" t="n"/>
      <x:c r="S241" s="61" t="n"/>
      <x:c r="T241" s="63">
        <x:f>IF(L241="","",L241*(Paramètres!$B$7+Paramètres!$B$11*Paramètres!$B$5))</x:f>
      </x:c>
      <x:c r="U241" s="63">
        <x:f>IF(P241="","",P241-T241)</x:f>
      </x:c>
      <x:c r="V241" s="60" t="n"/>
      <x:c r="W241" s="64" t="n"/>
      <x:c r="X241" s="64" t="n"/>
    </x:row>
    <x:row r="242">
      <x:c r="A242" s="58" t="n"/>
      <x:c r="B242" s="59" t="n"/>
      <x:c r="C242" s="59" t="n"/>
      <x:c r="D242" s="60" t="n"/>
      <x:c r="E242" s="60" t="n"/>
      <x:c r="F242" s="60" t="n"/>
      <x:c r="G242" s="60" t="n"/>
      <x:c r="H242" s="61" t="n"/>
      <x:c r="I242" s="61" t="n"/>
      <x:c r="J242" s="61" t="n"/>
      <x:c r="K242" s="61" t="n"/>
      <x:c r="L242" s="62" t="n"/>
      <x:c r="M242" s="61">
        <x:f>IF(OR(H242="",I242=""),"",ABS(H242-I242))</x:f>
      </x:c>
      <x:c r="N242" s="63">
        <x:f>IF(M242="","",M242*Paramètres!$B$6*L242)</x:f>
      </x:c>
      <x:c r="O242" s="61">
        <x:f>IF(OR(H242="",K242="",D242=""),"",IF(D242="Long",K242-H242,H242-K242))</x:f>
      </x:c>
      <x:c r="P242" s="63">
        <x:f>IF(O242="","",O242*Paramètres!$B$6*L242)</x:f>
      </x:c>
      <x:c r="Q242" s="61">
        <x:f>IF(OR(M242="",M242=0,O242=""),"",O242/M242)</x:f>
      </x:c>
      <x:c r="R242" s="61" t="n"/>
      <x:c r="S242" s="61" t="n"/>
      <x:c r="T242" s="63">
        <x:f>IF(L242="","",L242*(Paramètres!$B$7+Paramètres!$B$11*Paramètres!$B$5))</x:f>
      </x:c>
      <x:c r="U242" s="63">
        <x:f>IF(P242="","",P242-T242)</x:f>
      </x:c>
      <x:c r="V242" s="60" t="n"/>
      <x:c r="W242" s="64" t="n"/>
      <x:c r="X242" s="64" t="n"/>
    </x:row>
    <x:row r="243">
      <x:c r="A243" s="58" t="n"/>
      <x:c r="B243" s="59" t="n"/>
      <x:c r="C243" s="59" t="n"/>
      <x:c r="D243" s="60" t="n"/>
      <x:c r="E243" s="60" t="n"/>
      <x:c r="F243" s="60" t="n"/>
      <x:c r="G243" s="60" t="n"/>
      <x:c r="H243" s="61" t="n"/>
      <x:c r="I243" s="61" t="n"/>
      <x:c r="J243" s="61" t="n"/>
      <x:c r="K243" s="61" t="n"/>
      <x:c r="L243" s="62" t="n"/>
      <x:c r="M243" s="61">
        <x:f>IF(OR(H243="",I243=""),"",ABS(H243-I243))</x:f>
      </x:c>
      <x:c r="N243" s="63">
        <x:f>IF(M243="","",M243*Paramètres!$B$6*L243)</x:f>
      </x:c>
      <x:c r="O243" s="61">
        <x:f>IF(OR(H243="",K243="",D243=""),"",IF(D243="Long",K243-H243,H243-K243))</x:f>
      </x:c>
      <x:c r="P243" s="63">
        <x:f>IF(O243="","",O243*Paramètres!$B$6*L243)</x:f>
      </x:c>
      <x:c r="Q243" s="61">
        <x:f>IF(OR(M243="",M243=0,O243=""),"",O243/M243)</x:f>
      </x:c>
      <x:c r="R243" s="61" t="n"/>
      <x:c r="S243" s="61" t="n"/>
      <x:c r="T243" s="63">
        <x:f>IF(L243="","",L243*(Paramètres!$B$7+Paramètres!$B$11*Paramètres!$B$5))</x:f>
      </x:c>
      <x:c r="U243" s="63">
        <x:f>IF(P243="","",P243-T243)</x:f>
      </x:c>
      <x:c r="V243" s="60" t="n"/>
      <x:c r="W243" s="64" t="n"/>
      <x:c r="X243" s="64" t="n"/>
    </x:row>
    <x:row r="244">
      <x:c r="A244" s="58" t="n"/>
      <x:c r="B244" s="59" t="n"/>
      <x:c r="C244" s="59" t="n"/>
      <x:c r="D244" s="60" t="n"/>
      <x:c r="E244" s="60" t="n"/>
      <x:c r="F244" s="60" t="n"/>
      <x:c r="G244" s="60" t="n"/>
      <x:c r="H244" s="61" t="n"/>
      <x:c r="I244" s="61" t="n"/>
      <x:c r="J244" s="61" t="n"/>
      <x:c r="K244" s="61" t="n"/>
      <x:c r="L244" s="62" t="n"/>
      <x:c r="M244" s="61">
        <x:f>IF(OR(H244="",I244=""),"",ABS(H244-I244))</x:f>
      </x:c>
      <x:c r="N244" s="63">
        <x:f>IF(M244="","",M244*Paramètres!$B$6*L244)</x:f>
      </x:c>
      <x:c r="O244" s="61">
        <x:f>IF(OR(H244="",K244="",D244=""),"",IF(D244="Long",K244-H244,H244-K244))</x:f>
      </x:c>
      <x:c r="P244" s="63">
        <x:f>IF(O244="","",O244*Paramètres!$B$6*L244)</x:f>
      </x:c>
      <x:c r="Q244" s="61">
        <x:f>IF(OR(M244="",M244=0,O244=""),"",O244/M244)</x:f>
      </x:c>
      <x:c r="R244" s="61" t="n"/>
      <x:c r="S244" s="61" t="n"/>
      <x:c r="T244" s="63">
        <x:f>IF(L244="","",L244*(Paramètres!$B$7+Paramètres!$B$11*Paramètres!$B$5))</x:f>
      </x:c>
      <x:c r="U244" s="63">
        <x:f>IF(P244="","",P244-T244)</x:f>
      </x:c>
      <x:c r="V244" s="60" t="n"/>
      <x:c r="W244" s="64" t="n"/>
      <x:c r="X244" s="64" t="n"/>
    </x:row>
    <x:row r="245">
      <x:c r="A245" s="58" t="n"/>
      <x:c r="B245" s="59" t="n"/>
      <x:c r="C245" s="59" t="n"/>
      <x:c r="D245" s="60" t="n"/>
      <x:c r="E245" s="60" t="n"/>
      <x:c r="F245" s="60" t="n"/>
      <x:c r="G245" s="60" t="n"/>
      <x:c r="H245" s="61" t="n"/>
      <x:c r="I245" s="61" t="n"/>
      <x:c r="J245" s="61" t="n"/>
      <x:c r="K245" s="61" t="n"/>
      <x:c r="L245" s="62" t="n"/>
      <x:c r="M245" s="61">
        <x:f>IF(OR(H245="",I245=""),"",ABS(H245-I245))</x:f>
      </x:c>
      <x:c r="N245" s="63">
        <x:f>IF(M245="","",M245*Paramètres!$B$6*L245)</x:f>
      </x:c>
      <x:c r="O245" s="61">
        <x:f>IF(OR(H245="",K245="",D245=""),"",IF(D245="Long",K245-H245,H245-K245))</x:f>
      </x:c>
      <x:c r="P245" s="63">
        <x:f>IF(O245="","",O245*Paramètres!$B$6*L245)</x:f>
      </x:c>
      <x:c r="Q245" s="61">
        <x:f>IF(OR(M245="",M245=0,O245=""),"",O245/M245)</x:f>
      </x:c>
      <x:c r="R245" s="61" t="n"/>
      <x:c r="S245" s="61" t="n"/>
      <x:c r="T245" s="63">
        <x:f>IF(L245="","",L245*(Paramètres!$B$7+Paramètres!$B$11*Paramètres!$B$5))</x:f>
      </x:c>
      <x:c r="U245" s="63">
        <x:f>IF(P245="","",P245-T245)</x:f>
      </x:c>
      <x:c r="V245" s="60" t="n"/>
      <x:c r="W245" s="64" t="n"/>
      <x:c r="X245" s="64" t="n"/>
    </x:row>
    <x:row r="246">
      <x:c r="A246" s="58" t="n"/>
      <x:c r="B246" s="59" t="n"/>
      <x:c r="C246" s="59" t="n"/>
      <x:c r="D246" s="60" t="n"/>
      <x:c r="E246" s="60" t="n"/>
      <x:c r="F246" s="60" t="n"/>
      <x:c r="G246" s="60" t="n"/>
      <x:c r="H246" s="61" t="n"/>
      <x:c r="I246" s="61" t="n"/>
      <x:c r="J246" s="61" t="n"/>
      <x:c r="K246" s="61" t="n"/>
      <x:c r="L246" s="62" t="n"/>
      <x:c r="M246" s="61">
        <x:f>IF(OR(H246="",I246=""),"",ABS(H246-I246))</x:f>
      </x:c>
      <x:c r="N246" s="63">
        <x:f>IF(M246="","",M246*Paramètres!$B$6*L246)</x:f>
      </x:c>
      <x:c r="O246" s="61">
        <x:f>IF(OR(H246="",K246="",D246=""),"",IF(D246="Long",K246-H246,H246-K246))</x:f>
      </x:c>
      <x:c r="P246" s="63">
        <x:f>IF(O246="","",O246*Paramètres!$B$6*L246)</x:f>
      </x:c>
      <x:c r="Q246" s="61">
        <x:f>IF(OR(M246="",M246=0,O246=""),"",O246/M246)</x:f>
      </x:c>
      <x:c r="R246" s="61" t="n"/>
      <x:c r="S246" s="61" t="n"/>
      <x:c r="T246" s="63">
        <x:f>IF(L246="","",L246*(Paramètres!$B$7+Paramètres!$B$11*Paramètres!$B$5))</x:f>
      </x:c>
      <x:c r="U246" s="63">
        <x:f>IF(P246="","",P246-T246)</x:f>
      </x:c>
      <x:c r="V246" s="60" t="n"/>
      <x:c r="W246" s="64" t="n"/>
      <x:c r="X246" s="64" t="n"/>
    </x:row>
    <x:row r="247">
      <x:c r="A247" s="58" t="n"/>
      <x:c r="B247" s="59" t="n"/>
      <x:c r="C247" s="59" t="n"/>
      <x:c r="D247" s="60" t="n"/>
      <x:c r="E247" s="60" t="n"/>
      <x:c r="F247" s="60" t="n"/>
      <x:c r="G247" s="60" t="n"/>
      <x:c r="H247" s="61" t="n"/>
      <x:c r="I247" s="61" t="n"/>
      <x:c r="J247" s="61" t="n"/>
      <x:c r="K247" s="61" t="n"/>
      <x:c r="L247" s="62" t="n"/>
      <x:c r="M247" s="61">
        <x:f>IF(OR(H247="",I247=""),"",ABS(H247-I247))</x:f>
      </x:c>
      <x:c r="N247" s="63">
        <x:f>IF(M247="","",M247*Paramètres!$B$6*L247)</x:f>
      </x:c>
      <x:c r="O247" s="61">
        <x:f>IF(OR(H247="",K247="",D247=""),"",IF(D247="Long",K247-H247,H247-K247))</x:f>
      </x:c>
      <x:c r="P247" s="63">
        <x:f>IF(O247="","",O247*Paramètres!$B$6*L247)</x:f>
      </x:c>
      <x:c r="Q247" s="61">
        <x:f>IF(OR(M247="",M247=0,O247=""),"",O247/M247)</x:f>
      </x:c>
      <x:c r="R247" s="61" t="n"/>
      <x:c r="S247" s="61" t="n"/>
      <x:c r="T247" s="63">
        <x:f>IF(L247="","",L247*(Paramètres!$B$7+Paramètres!$B$11*Paramètres!$B$5))</x:f>
      </x:c>
      <x:c r="U247" s="63">
        <x:f>IF(P247="","",P247-T247)</x:f>
      </x:c>
      <x:c r="V247" s="60" t="n"/>
      <x:c r="W247" s="64" t="n"/>
      <x:c r="X247" s="64" t="n"/>
    </x:row>
    <x:row r="248">
      <x:c r="A248" s="58" t="n"/>
      <x:c r="B248" s="59" t="n"/>
      <x:c r="C248" s="59" t="n"/>
      <x:c r="D248" s="60" t="n"/>
      <x:c r="E248" s="60" t="n"/>
      <x:c r="F248" s="60" t="n"/>
      <x:c r="G248" s="60" t="n"/>
      <x:c r="H248" s="61" t="n"/>
      <x:c r="I248" s="61" t="n"/>
      <x:c r="J248" s="61" t="n"/>
      <x:c r="K248" s="61" t="n"/>
      <x:c r="L248" s="62" t="n"/>
      <x:c r="M248" s="61">
        <x:f>IF(OR(H248="",I248=""),"",ABS(H248-I248))</x:f>
      </x:c>
      <x:c r="N248" s="63">
        <x:f>IF(M248="","",M248*Paramètres!$B$6*L248)</x:f>
      </x:c>
      <x:c r="O248" s="61">
        <x:f>IF(OR(H248="",K248="",D248=""),"",IF(D248="Long",K248-H248,H248-K248))</x:f>
      </x:c>
      <x:c r="P248" s="63">
        <x:f>IF(O248="","",O248*Paramètres!$B$6*L248)</x:f>
      </x:c>
      <x:c r="Q248" s="61">
        <x:f>IF(OR(M248="",M248=0,O248=""),"",O248/M248)</x:f>
      </x:c>
      <x:c r="R248" s="61" t="n"/>
      <x:c r="S248" s="61" t="n"/>
      <x:c r="T248" s="63">
        <x:f>IF(L248="","",L248*(Paramètres!$B$7+Paramètres!$B$11*Paramètres!$B$5))</x:f>
      </x:c>
      <x:c r="U248" s="63">
        <x:f>IF(P248="","",P248-T248)</x:f>
      </x:c>
      <x:c r="V248" s="60" t="n"/>
      <x:c r="W248" s="64" t="n"/>
      <x:c r="X248" s="64" t="n"/>
    </x:row>
    <x:row r="249">
      <x:c r="A249" s="58" t="n"/>
      <x:c r="B249" s="59" t="n"/>
      <x:c r="C249" s="59" t="n"/>
      <x:c r="D249" s="60" t="n"/>
      <x:c r="E249" s="60" t="n"/>
      <x:c r="F249" s="60" t="n"/>
      <x:c r="G249" s="60" t="n"/>
      <x:c r="H249" s="61" t="n"/>
      <x:c r="I249" s="61" t="n"/>
      <x:c r="J249" s="61" t="n"/>
      <x:c r="K249" s="61" t="n"/>
      <x:c r="L249" s="62" t="n"/>
      <x:c r="M249" s="61">
        <x:f>IF(OR(H249="",I249=""),"",ABS(H249-I249))</x:f>
      </x:c>
      <x:c r="N249" s="63">
        <x:f>IF(M249="","",M249*Paramètres!$B$6*L249)</x:f>
      </x:c>
      <x:c r="O249" s="61">
        <x:f>IF(OR(H249="",K249="",D249=""),"",IF(D249="Long",K249-H249,H249-K249))</x:f>
      </x:c>
      <x:c r="P249" s="63">
        <x:f>IF(O249="","",O249*Paramètres!$B$6*L249)</x:f>
      </x:c>
      <x:c r="Q249" s="61">
        <x:f>IF(OR(M249="",M249=0,O249=""),"",O249/M249)</x:f>
      </x:c>
      <x:c r="R249" s="61" t="n"/>
      <x:c r="S249" s="61" t="n"/>
      <x:c r="T249" s="63">
        <x:f>IF(L249="","",L249*(Paramètres!$B$7+Paramètres!$B$11*Paramètres!$B$5))</x:f>
      </x:c>
      <x:c r="U249" s="63">
        <x:f>IF(P249="","",P249-T249)</x:f>
      </x:c>
      <x:c r="V249" s="60" t="n"/>
      <x:c r="W249" s="64" t="n"/>
      <x:c r="X249" s="64" t="n"/>
    </x:row>
    <x:row r="250">
      <x:c r="A250" s="58" t="n"/>
      <x:c r="B250" s="59" t="n"/>
      <x:c r="C250" s="59" t="n"/>
      <x:c r="D250" s="60" t="n"/>
      <x:c r="E250" s="60" t="n"/>
      <x:c r="F250" s="60" t="n"/>
      <x:c r="G250" s="60" t="n"/>
      <x:c r="H250" s="61" t="n"/>
      <x:c r="I250" s="61" t="n"/>
      <x:c r="J250" s="61" t="n"/>
      <x:c r="K250" s="61" t="n"/>
      <x:c r="L250" s="62" t="n"/>
      <x:c r="M250" s="61">
        <x:f>IF(OR(H250="",I250=""),"",ABS(H250-I250))</x:f>
      </x:c>
      <x:c r="N250" s="63">
        <x:f>IF(M250="","",M250*Paramètres!$B$6*L250)</x:f>
      </x:c>
      <x:c r="O250" s="61">
        <x:f>IF(OR(H250="",K250="",D250=""),"",IF(D250="Long",K250-H250,H250-K250))</x:f>
      </x:c>
      <x:c r="P250" s="63">
        <x:f>IF(O250="","",O250*Paramètres!$B$6*L250)</x:f>
      </x:c>
      <x:c r="Q250" s="61">
        <x:f>IF(OR(M250="",M250=0,O250=""),"",O250/M250)</x:f>
      </x:c>
      <x:c r="R250" s="61" t="n"/>
      <x:c r="S250" s="61" t="n"/>
      <x:c r="T250" s="63">
        <x:f>IF(L250="","",L250*(Paramètres!$B$7+Paramètres!$B$11*Paramètres!$B$5))</x:f>
      </x:c>
      <x:c r="U250" s="63">
        <x:f>IF(P250="","",P250-T250)</x:f>
      </x:c>
      <x:c r="V250" s="60" t="n"/>
      <x:c r="W250" s="64" t="n"/>
      <x:c r="X250" s="64" t="n"/>
    </x:row>
    <x:row r="251">
      <x:c r="A251" s="58" t="n"/>
      <x:c r="B251" s="59" t="n"/>
      <x:c r="C251" s="59" t="n"/>
      <x:c r="D251" s="60" t="n"/>
      <x:c r="E251" s="60" t="n"/>
      <x:c r="F251" s="60" t="n"/>
      <x:c r="G251" s="60" t="n"/>
      <x:c r="H251" s="61" t="n"/>
      <x:c r="I251" s="61" t="n"/>
      <x:c r="J251" s="61" t="n"/>
      <x:c r="K251" s="61" t="n"/>
      <x:c r="L251" s="62" t="n"/>
      <x:c r="M251" s="61">
        <x:f>IF(OR(H251="",I251=""),"",ABS(H251-I251))</x:f>
      </x:c>
      <x:c r="N251" s="63">
        <x:f>IF(M251="","",M251*Paramètres!$B$6*L251)</x:f>
      </x:c>
      <x:c r="O251" s="61">
        <x:f>IF(OR(H251="",K251="",D251=""),"",IF(D251="Long",K251-H251,H251-K251))</x:f>
      </x:c>
      <x:c r="P251" s="63">
        <x:f>IF(O251="","",O251*Paramètres!$B$6*L251)</x:f>
      </x:c>
      <x:c r="Q251" s="61">
        <x:f>IF(OR(M251="",M251=0,O251=""),"",O251/M251)</x:f>
      </x:c>
      <x:c r="R251" s="61" t="n"/>
      <x:c r="S251" s="61" t="n"/>
      <x:c r="T251" s="63">
        <x:f>IF(L251="","",L251*(Paramètres!$B$7+Paramètres!$B$11*Paramètres!$B$5))</x:f>
      </x:c>
      <x:c r="U251" s="63">
        <x:f>IF(P251="","",P251-T251)</x:f>
      </x:c>
      <x:c r="V251" s="60" t="n"/>
      <x:c r="W251" s="64" t="n"/>
      <x:c r="X251" s="64" t="n"/>
    </x:row>
    <x:row r="252">
      <x:c r="A252" s="58" t="n"/>
      <x:c r="B252" s="59" t="n"/>
      <x:c r="C252" s="59" t="n"/>
      <x:c r="D252" s="60" t="n"/>
      <x:c r="E252" s="60" t="n"/>
      <x:c r="F252" s="60" t="n"/>
      <x:c r="G252" s="60" t="n"/>
      <x:c r="H252" s="61" t="n"/>
      <x:c r="I252" s="61" t="n"/>
      <x:c r="J252" s="61" t="n"/>
      <x:c r="K252" s="61" t="n"/>
      <x:c r="L252" s="62" t="n"/>
      <x:c r="M252" s="61">
        <x:f>IF(OR(H252="",I252=""),"",ABS(H252-I252))</x:f>
      </x:c>
      <x:c r="N252" s="63">
        <x:f>IF(M252="","",M252*Paramètres!$B$6*L252)</x:f>
      </x:c>
      <x:c r="O252" s="61">
        <x:f>IF(OR(H252="",K252="",D252=""),"",IF(D252="Long",K252-H252,H252-K252))</x:f>
      </x:c>
      <x:c r="P252" s="63">
        <x:f>IF(O252="","",O252*Paramètres!$B$6*L252)</x:f>
      </x:c>
      <x:c r="Q252" s="61">
        <x:f>IF(OR(M252="",M252=0,O252=""),"",O252/M252)</x:f>
      </x:c>
      <x:c r="R252" s="61" t="n"/>
      <x:c r="S252" s="61" t="n"/>
      <x:c r="T252" s="63">
        <x:f>IF(L252="","",L252*(Paramètres!$B$7+Paramètres!$B$11*Paramètres!$B$5))</x:f>
      </x:c>
      <x:c r="U252" s="63">
        <x:f>IF(P252="","",P252-T252)</x:f>
      </x:c>
      <x:c r="V252" s="60" t="n"/>
      <x:c r="W252" s="64" t="n"/>
      <x:c r="X252" s="64" t="n"/>
    </x:row>
    <x:row r="253">
      <x:c r="A253" s="58" t="n"/>
      <x:c r="B253" s="59" t="n"/>
      <x:c r="C253" s="59" t="n"/>
      <x:c r="D253" s="60" t="n"/>
      <x:c r="E253" s="60" t="n"/>
      <x:c r="F253" s="60" t="n"/>
      <x:c r="G253" s="60" t="n"/>
      <x:c r="H253" s="61" t="n"/>
      <x:c r="I253" s="61" t="n"/>
      <x:c r="J253" s="61" t="n"/>
      <x:c r="K253" s="61" t="n"/>
      <x:c r="L253" s="62" t="n"/>
      <x:c r="M253" s="61">
        <x:f>IF(OR(H253="",I253=""),"",ABS(H253-I253))</x:f>
      </x:c>
      <x:c r="N253" s="63">
        <x:f>IF(M253="","",M253*Paramètres!$B$6*L253)</x:f>
      </x:c>
      <x:c r="O253" s="61">
        <x:f>IF(OR(H253="",K253="",D253=""),"",IF(D253="Long",K253-H253,H253-K253))</x:f>
      </x:c>
      <x:c r="P253" s="63">
        <x:f>IF(O253="","",O253*Paramètres!$B$6*L253)</x:f>
      </x:c>
      <x:c r="Q253" s="61">
        <x:f>IF(OR(M253="",M253=0,O253=""),"",O253/M253)</x:f>
      </x:c>
      <x:c r="R253" s="61" t="n"/>
      <x:c r="S253" s="61" t="n"/>
      <x:c r="T253" s="63">
        <x:f>IF(L253="","",L253*(Paramètres!$B$7+Paramètres!$B$11*Paramètres!$B$5))</x:f>
      </x:c>
      <x:c r="U253" s="63">
        <x:f>IF(P253="","",P253-T253)</x:f>
      </x:c>
      <x:c r="V253" s="60" t="n"/>
      <x:c r="W253" s="64" t="n"/>
      <x:c r="X253" s="64" t="n"/>
    </x:row>
    <x:row r="254">
      <x:c r="A254" s="58" t="n"/>
      <x:c r="B254" s="59" t="n"/>
      <x:c r="C254" s="59" t="n"/>
      <x:c r="D254" s="60" t="n"/>
      <x:c r="E254" s="60" t="n"/>
      <x:c r="F254" s="60" t="n"/>
      <x:c r="G254" s="60" t="n"/>
      <x:c r="H254" s="61" t="n"/>
      <x:c r="I254" s="61" t="n"/>
      <x:c r="J254" s="61" t="n"/>
      <x:c r="K254" s="61" t="n"/>
      <x:c r="L254" s="62" t="n"/>
      <x:c r="M254" s="61">
        <x:f>IF(OR(H254="",I254=""),"",ABS(H254-I254))</x:f>
      </x:c>
      <x:c r="N254" s="63">
        <x:f>IF(M254="","",M254*Paramètres!$B$6*L254)</x:f>
      </x:c>
      <x:c r="O254" s="61">
        <x:f>IF(OR(H254="",K254="",D254=""),"",IF(D254="Long",K254-H254,H254-K254))</x:f>
      </x:c>
      <x:c r="P254" s="63">
        <x:f>IF(O254="","",O254*Paramètres!$B$6*L254)</x:f>
      </x:c>
      <x:c r="Q254" s="61">
        <x:f>IF(OR(M254="",M254=0,O254=""),"",O254/M254)</x:f>
      </x:c>
      <x:c r="R254" s="61" t="n"/>
      <x:c r="S254" s="61" t="n"/>
      <x:c r="T254" s="63">
        <x:f>IF(L254="","",L254*(Paramètres!$B$7+Paramètres!$B$11*Paramètres!$B$5))</x:f>
      </x:c>
      <x:c r="U254" s="63">
        <x:f>IF(P254="","",P254-T254)</x:f>
      </x:c>
      <x:c r="V254" s="60" t="n"/>
      <x:c r="W254" s="64" t="n"/>
      <x:c r="X254" s="64" t="n"/>
    </x:row>
    <x:row r="255">
      <x:c r="A255" s="58" t="n"/>
      <x:c r="B255" s="59" t="n"/>
      <x:c r="C255" s="59" t="n"/>
      <x:c r="D255" s="60" t="n"/>
      <x:c r="E255" s="60" t="n"/>
      <x:c r="F255" s="60" t="n"/>
      <x:c r="G255" s="60" t="n"/>
      <x:c r="H255" s="61" t="n"/>
      <x:c r="I255" s="61" t="n"/>
      <x:c r="J255" s="61" t="n"/>
      <x:c r="K255" s="61" t="n"/>
      <x:c r="L255" s="62" t="n"/>
      <x:c r="M255" s="61">
        <x:f>IF(OR(H255="",I255=""),"",ABS(H255-I255))</x:f>
      </x:c>
      <x:c r="N255" s="63">
        <x:f>IF(M255="","",M255*Paramètres!$B$6*L255)</x:f>
      </x:c>
      <x:c r="O255" s="61">
        <x:f>IF(OR(H255="",K255="",D255=""),"",IF(D255="Long",K255-H255,H255-K255))</x:f>
      </x:c>
      <x:c r="P255" s="63">
        <x:f>IF(O255="","",O255*Paramètres!$B$6*L255)</x:f>
      </x:c>
      <x:c r="Q255" s="61">
        <x:f>IF(OR(M255="",M255=0,O255=""),"",O255/M255)</x:f>
      </x:c>
      <x:c r="R255" s="61" t="n"/>
      <x:c r="S255" s="61" t="n"/>
      <x:c r="T255" s="63">
        <x:f>IF(L255="","",L255*(Paramètres!$B$7+Paramètres!$B$11*Paramètres!$B$5))</x:f>
      </x:c>
      <x:c r="U255" s="63">
        <x:f>IF(P255="","",P255-T255)</x:f>
      </x:c>
      <x:c r="V255" s="60" t="n"/>
      <x:c r="W255" s="64" t="n"/>
      <x:c r="X255" s="64" t="n"/>
    </x:row>
    <x:row r="256">
      <x:c r="A256" s="58" t="n"/>
      <x:c r="B256" s="59" t="n"/>
      <x:c r="C256" s="59" t="n"/>
      <x:c r="D256" s="60" t="n"/>
      <x:c r="E256" s="60" t="n"/>
      <x:c r="F256" s="60" t="n"/>
      <x:c r="G256" s="60" t="n"/>
      <x:c r="H256" s="61" t="n"/>
      <x:c r="I256" s="61" t="n"/>
      <x:c r="J256" s="61" t="n"/>
      <x:c r="K256" s="61" t="n"/>
      <x:c r="L256" s="62" t="n"/>
      <x:c r="M256" s="61">
        <x:f>IF(OR(H256="",I256=""),"",ABS(H256-I256))</x:f>
      </x:c>
      <x:c r="N256" s="63">
        <x:f>IF(M256="","",M256*Paramètres!$B$6*L256)</x:f>
      </x:c>
      <x:c r="O256" s="61">
        <x:f>IF(OR(H256="",K256="",D256=""),"",IF(D256="Long",K256-H256,H256-K256))</x:f>
      </x:c>
      <x:c r="P256" s="63">
        <x:f>IF(O256="","",O256*Paramètres!$B$6*L256)</x:f>
      </x:c>
      <x:c r="Q256" s="61">
        <x:f>IF(OR(M256="",M256=0,O256=""),"",O256/M256)</x:f>
      </x:c>
      <x:c r="R256" s="61" t="n"/>
      <x:c r="S256" s="61" t="n"/>
      <x:c r="T256" s="63">
        <x:f>IF(L256="","",L256*(Paramètres!$B$7+Paramètres!$B$11*Paramètres!$B$5))</x:f>
      </x:c>
      <x:c r="U256" s="63">
        <x:f>IF(P256="","",P256-T256)</x:f>
      </x:c>
      <x:c r="V256" s="60" t="n"/>
      <x:c r="W256" s="64" t="n"/>
      <x:c r="X256" s="64" t="n"/>
    </x:row>
    <x:row r="257">
      <x:c r="A257" s="58" t="n"/>
      <x:c r="B257" s="59" t="n"/>
      <x:c r="C257" s="59" t="n"/>
      <x:c r="D257" s="60" t="n"/>
      <x:c r="E257" s="60" t="n"/>
      <x:c r="F257" s="60" t="n"/>
      <x:c r="G257" s="60" t="n"/>
      <x:c r="H257" s="61" t="n"/>
      <x:c r="I257" s="61" t="n"/>
      <x:c r="J257" s="61" t="n"/>
      <x:c r="K257" s="61" t="n"/>
      <x:c r="L257" s="62" t="n"/>
      <x:c r="M257" s="61">
        <x:f>IF(OR(H257="",I257=""),"",ABS(H257-I257))</x:f>
      </x:c>
      <x:c r="N257" s="63">
        <x:f>IF(M257="","",M257*Paramètres!$B$6*L257)</x:f>
      </x:c>
      <x:c r="O257" s="61">
        <x:f>IF(OR(H257="",K257="",D257=""),"",IF(D257="Long",K257-H257,H257-K257))</x:f>
      </x:c>
      <x:c r="P257" s="63">
        <x:f>IF(O257="","",O257*Paramètres!$B$6*L257)</x:f>
      </x:c>
      <x:c r="Q257" s="61">
        <x:f>IF(OR(M257="",M257=0,O257=""),"",O257/M257)</x:f>
      </x:c>
      <x:c r="R257" s="61" t="n"/>
      <x:c r="S257" s="61" t="n"/>
      <x:c r="T257" s="63">
        <x:f>IF(L257="","",L257*(Paramètres!$B$7+Paramètres!$B$11*Paramètres!$B$5))</x:f>
      </x:c>
      <x:c r="U257" s="63">
        <x:f>IF(P257="","",P257-T257)</x:f>
      </x:c>
      <x:c r="V257" s="60" t="n"/>
      <x:c r="W257" s="64" t="n"/>
      <x:c r="X257" s="64" t="n"/>
    </x:row>
    <x:row r="258">
      <x:c r="A258" s="58" t="n"/>
      <x:c r="B258" s="59" t="n"/>
      <x:c r="C258" s="59" t="n"/>
      <x:c r="D258" s="60" t="n"/>
      <x:c r="E258" s="60" t="n"/>
      <x:c r="F258" s="60" t="n"/>
      <x:c r="G258" s="60" t="n"/>
      <x:c r="H258" s="61" t="n"/>
      <x:c r="I258" s="61" t="n"/>
      <x:c r="J258" s="61" t="n"/>
      <x:c r="K258" s="61" t="n"/>
      <x:c r="L258" s="62" t="n"/>
      <x:c r="M258" s="61">
        <x:f>IF(OR(H258="",I258=""),"",ABS(H258-I258))</x:f>
      </x:c>
      <x:c r="N258" s="63">
        <x:f>IF(M258="","",M258*Paramètres!$B$6*L258)</x:f>
      </x:c>
      <x:c r="O258" s="61">
        <x:f>IF(OR(H258="",K258="",D258=""),"",IF(D258="Long",K258-H258,H258-K258))</x:f>
      </x:c>
      <x:c r="P258" s="63">
        <x:f>IF(O258="","",O258*Paramètres!$B$6*L258)</x:f>
      </x:c>
      <x:c r="Q258" s="61">
        <x:f>IF(OR(M258="",M258=0,O258=""),"",O258/M258)</x:f>
      </x:c>
      <x:c r="R258" s="61" t="n"/>
      <x:c r="S258" s="61" t="n"/>
      <x:c r="T258" s="63">
        <x:f>IF(L258="","",L258*(Paramètres!$B$7+Paramètres!$B$11*Paramètres!$B$5))</x:f>
      </x:c>
      <x:c r="U258" s="63">
        <x:f>IF(P258="","",P258-T258)</x:f>
      </x:c>
      <x:c r="V258" s="60" t="n"/>
      <x:c r="W258" s="64" t="n"/>
      <x:c r="X258" s="64" t="n"/>
    </x:row>
    <x:row r="259">
      <x:c r="A259" s="58" t="n"/>
      <x:c r="B259" s="59" t="n"/>
      <x:c r="C259" s="59" t="n"/>
      <x:c r="D259" s="60" t="n"/>
      <x:c r="E259" s="60" t="n"/>
      <x:c r="F259" s="60" t="n"/>
      <x:c r="G259" s="60" t="n"/>
      <x:c r="H259" s="61" t="n"/>
      <x:c r="I259" s="61" t="n"/>
      <x:c r="J259" s="61" t="n"/>
      <x:c r="K259" s="61" t="n"/>
      <x:c r="L259" s="62" t="n"/>
      <x:c r="M259" s="61">
        <x:f>IF(OR(H259="",I259=""),"",ABS(H259-I259))</x:f>
      </x:c>
      <x:c r="N259" s="63">
        <x:f>IF(M259="","",M259*Paramètres!$B$6*L259)</x:f>
      </x:c>
      <x:c r="O259" s="61">
        <x:f>IF(OR(H259="",K259="",D259=""),"",IF(D259="Long",K259-H259,H259-K259))</x:f>
      </x:c>
      <x:c r="P259" s="63">
        <x:f>IF(O259="","",O259*Paramètres!$B$6*L259)</x:f>
      </x:c>
      <x:c r="Q259" s="61">
        <x:f>IF(OR(M259="",M259=0,O259=""),"",O259/M259)</x:f>
      </x:c>
      <x:c r="R259" s="61" t="n"/>
      <x:c r="S259" s="61" t="n"/>
      <x:c r="T259" s="63">
        <x:f>IF(L259="","",L259*(Paramètres!$B$7+Paramètres!$B$11*Paramètres!$B$5))</x:f>
      </x:c>
      <x:c r="U259" s="63">
        <x:f>IF(P259="","",P259-T259)</x:f>
      </x:c>
      <x:c r="V259" s="60" t="n"/>
      <x:c r="W259" s="64" t="n"/>
      <x:c r="X259" s="64" t="n"/>
    </x:row>
    <x:row r="260">
      <x:c r="A260" s="58" t="n"/>
      <x:c r="B260" s="59" t="n"/>
      <x:c r="C260" s="59" t="n"/>
      <x:c r="D260" s="60" t="n"/>
      <x:c r="E260" s="60" t="n"/>
      <x:c r="F260" s="60" t="n"/>
      <x:c r="G260" s="60" t="n"/>
      <x:c r="H260" s="61" t="n"/>
      <x:c r="I260" s="61" t="n"/>
      <x:c r="J260" s="61" t="n"/>
      <x:c r="K260" s="61" t="n"/>
      <x:c r="L260" s="62" t="n"/>
      <x:c r="M260" s="61">
        <x:f>IF(OR(H260="",I260=""),"",ABS(H260-I260))</x:f>
      </x:c>
      <x:c r="N260" s="63">
        <x:f>IF(M260="","",M260*Paramètres!$B$6*L260)</x:f>
      </x:c>
      <x:c r="O260" s="61">
        <x:f>IF(OR(H260="",K260="",D260=""),"",IF(D260="Long",K260-H260,H260-K260))</x:f>
      </x:c>
      <x:c r="P260" s="63">
        <x:f>IF(O260="","",O260*Paramètres!$B$6*L260)</x:f>
      </x:c>
      <x:c r="Q260" s="61">
        <x:f>IF(OR(M260="",M260=0,O260=""),"",O260/M260)</x:f>
      </x:c>
      <x:c r="R260" s="61" t="n"/>
      <x:c r="S260" s="61" t="n"/>
      <x:c r="T260" s="63">
        <x:f>IF(L260="","",L260*(Paramètres!$B$7+Paramètres!$B$11*Paramètres!$B$5))</x:f>
      </x:c>
      <x:c r="U260" s="63">
        <x:f>IF(P260="","",P260-T260)</x:f>
      </x:c>
      <x:c r="V260" s="60" t="n"/>
      <x:c r="W260" s="64" t="n"/>
      <x:c r="X260" s="64" t="n"/>
    </x:row>
    <x:row r="261">
      <x:c r="A261" s="58" t="n"/>
      <x:c r="B261" s="59" t="n"/>
      <x:c r="C261" s="59" t="n"/>
      <x:c r="D261" s="60" t="n"/>
      <x:c r="E261" s="60" t="n"/>
      <x:c r="F261" s="60" t="n"/>
      <x:c r="G261" s="60" t="n"/>
      <x:c r="H261" s="61" t="n"/>
      <x:c r="I261" s="61" t="n"/>
      <x:c r="J261" s="61" t="n"/>
      <x:c r="K261" s="61" t="n"/>
      <x:c r="L261" s="62" t="n"/>
      <x:c r="M261" s="61">
        <x:f>IF(OR(H261="",I261=""),"",ABS(H261-I261))</x:f>
      </x:c>
      <x:c r="N261" s="63">
        <x:f>IF(M261="","",M261*Paramètres!$B$6*L261)</x:f>
      </x:c>
      <x:c r="O261" s="61">
        <x:f>IF(OR(H261="",K261="",D261=""),"",IF(D261="Long",K261-H261,H261-K261))</x:f>
      </x:c>
      <x:c r="P261" s="63">
        <x:f>IF(O261="","",O261*Paramètres!$B$6*L261)</x:f>
      </x:c>
      <x:c r="Q261" s="61">
        <x:f>IF(OR(M261="",M261=0,O261=""),"",O261/M261)</x:f>
      </x:c>
      <x:c r="R261" s="61" t="n"/>
      <x:c r="S261" s="61" t="n"/>
      <x:c r="T261" s="63">
        <x:f>IF(L261="","",L261*(Paramètres!$B$7+Paramètres!$B$11*Paramètres!$B$5))</x:f>
      </x:c>
      <x:c r="U261" s="63">
        <x:f>IF(P261="","",P261-T261)</x:f>
      </x:c>
      <x:c r="V261" s="60" t="n"/>
      <x:c r="W261" s="64" t="n"/>
      <x:c r="X261" s="64" t="n"/>
    </x:row>
    <x:row r="262">
      <x:c r="A262" s="58" t="n"/>
      <x:c r="B262" s="59" t="n"/>
      <x:c r="C262" s="59" t="n"/>
      <x:c r="D262" s="60" t="n"/>
      <x:c r="E262" s="60" t="n"/>
      <x:c r="F262" s="60" t="n"/>
      <x:c r="G262" s="60" t="n"/>
      <x:c r="H262" s="61" t="n"/>
      <x:c r="I262" s="61" t="n"/>
      <x:c r="J262" s="61" t="n"/>
      <x:c r="K262" s="61" t="n"/>
      <x:c r="L262" s="62" t="n"/>
      <x:c r="M262" s="61">
        <x:f>IF(OR(H262="",I262=""),"",ABS(H262-I262))</x:f>
      </x:c>
      <x:c r="N262" s="63">
        <x:f>IF(M262="","",M262*Paramètres!$B$6*L262)</x:f>
      </x:c>
      <x:c r="O262" s="61">
        <x:f>IF(OR(H262="",K262="",D262=""),"",IF(D262="Long",K262-H262,H262-K262))</x:f>
      </x:c>
      <x:c r="P262" s="63">
        <x:f>IF(O262="","",O262*Paramètres!$B$6*L262)</x:f>
      </x:c>
      <x:c r="Q262" s="61">
        <x:f>IF(OR(M262="",M262=0,O262=""),"",O262/M262)</x:f>
      </x:c>
      <x:c r="R262" s="61" t="n"/>
      <x:c r="S262" s="61" t="n"/>
      <x:c r="T262" s="63">
        <x:f>IF(L262="","",L262*(Paramètres!$B$7+Paramètres!$B$11*Paramètres!$B$5))</x:f>
      </x:c>
      <x:c r="U262" s="63">
        <x:f>IF(P262="","",P262-T262)</x:f>
      </x:c>
      <x:c r="V262" s="60" t="n"/>
      <x:c r="W262" s="64" t="n"/>
      <x:c r="X262" s="64" t="n"/>
    </x:row>
    <x:row r="263">
      <x:c r="A263" s="58" t="n"/>
      <x:c r="B263" s="59" t="n"/>
      <x:c r="C263" s="59" t="n"/>
      <x:c r="D263" s="60" t="n"/>
      <x:c r="E263" s="60" t="n"/>
      <x:c r="F263" s="60" t="n"/>
      <x:c r="G263" s="60" t="n"/>
      <x:c r="H263" s="61" t="n"/>
      <x:c r="I263" s="61" t="n"/>
      <x:c r="J263" s="61" t="n"/>
      <x:c r="K263" s="61" t="n"/>
      <x:c r="L263" s="62" t="n"/>
      <x:c r="M263" s="61">
        <x:f>IF(OR(H263="",I263=""),"",ABS(H263-I263))</x:f>
      </x:c>
      <x:c r="N263" s="63">
        <x:f>IF(M263="","",M263*Paramètres!$B$6*L263)</x:f>
      </x:c>
      <x:c r="O263" s="61">
        <x:f>IF(OR(H263="",K263="",D263=""),"",IF(D263="Long",K263-H263,H263-K263))</x:f>
      </x:c>
      <x:c r="P263" s="63">
        <x:f>IF(O263="","",O263*Paramètres!$B$6*L263)</x:f>
      </x:c>
      <x:c r="Q263" s="61">
        <x:f>IF(OR(M263="",M263=0,O263=""),"",O263/M263)</x:f>
      </x:c>
      <x:c r="R263" s="61" t="n"/>
      <x:c r="S263" s="61" t="n"/>
      <x:c r="T263" s="63">
        <x:f>IF(L263="","",L263*(Paramètres!$B$7+Paramètres!$B$11*Paramètres!$B$5))</x:f>
      </x:c>
      <x:c r="U263" s="63">
        <x:f>IF(P263="","",P263-T263)</x:f>
      </x:c>
      <x:c r="V263" s="60" t="n"/>
      <x:c r="W263" s="64" t="n"/>
      <x:c r="X263" s="64" t="n"/>
    </x:row>
    <x:row r="264">
      <x:c r="A264" s="58" t="n"/>
      <x:c r="B264" s="59" t="n"/>
      <x:c r="C264" s="59" t="n"/>
      <x:c r="D264" s="60" t="n"/>
      <x:c r="E264" s="60" t="n"/>
      <x:c r="F264" s="60" t="n"/>
      <x:c r="G264" s="60" t="n"/>
      <x:c r="H264" s="61" t="n"/>
      <x:c r="I264" s="61" t="n"/>
      <x:c r="J264" s="61" t="n"/>
      <x:c r="K264" s="61" t="n"/>
      <x:c r="L264" s="62" t="n"/>
      <x:c r="M264" s="61">
        <x:f>IF(OR(H264="",I264=""),"",ABS(H264-I264))</x:f>
      </x:c>
      <x:c r="N264" s="63">
        <x:f>IF(M264="","",M264*Paramètres!$B$6*L264)</x:f>
      </x:c>
      <x:c r="O264" s="61">
        <x:f>IF(OR(H264="",K264="",D264=""),"",IF(D264="Long",K264-H264,H264-K264))</x:f>
      </x:c>
      <x:c r="P264" s="63">
        <x:f>IF(O264="","",O264*Paramètres!$B$6*L264)</x:f>
      </x:c>
      <x:c r="Q264" s="61">
        <x:f>IF(OR(M264="",M264=0,O264=""),"",O264/M264)</x:f>
      </x:c>
      <x:c r="R264" s="61" t="n"/>
      <x:c r="S264" s="61" t="n"/>
      <x:c r="T264" s="63">
        <x:f>IF(L264="","",L264*(Paramètres!$B$7+Paramètres!$B$11*Paramètres!$B$5))</x:f>
      </x:c>
      <x:c r="U264" s="63">
        <x:f>IF(P264="","",P264-T264)</x:f>
      </x:c>
      <x:c r="V264" s="60" t="n"/>
      <x:c r="W264" s="64" t="n"/>
      <x:c r="X264" s="64" t="n"/>
    </x:row>
    <x:row r="265">
      <x:c r="A265" s="58" t="n"/>
      <x:c r="B265" s="59" t="n"/>
      <x:c r="C265" s="59" t="n"/>
      <x:c r="D265" s="60" t="n"/>
      <x:c r="E265" s="60" t="n"/>
      <x:c r="F265" s="60" t="n"/>
      <x:c r="G265" s="60" t="n"/>
      <x:c r="H265" s="61" t="n"/>
      <x:c r="I265" s="61" t="n"/>
      <x:c r="J265" s="61" t="n"/>
      <x:c r="K265" s="61" t="n"/>
      <x:c r="L265" s="62" t="n"/>
      <x:c r="M265" s="61">
        <x:f>IF(OR(H265="",I265=""),"",ABS(H265-I265))</x:f>
      </x:c>
      <x:c r="N265" s="63">
        <x:f>IF(M265="","",M265*Paramètres!$B$6*L265)</x:f>
      </x:c>
      <x:c r="O265" s="61">
        <x:f>IF(OR(H265="",K265="",D265=""),"",IF(D265="Long",K265-H265,H265-K265))</x:f>
      </x:c>
      <x:c r="P265" s="63">
        <x:f>IF(O265="","",O265*Paramètres!$B$6*L265)</x:f>
      </x:c>
      <x:c r="Q265" s="61">
        <x:f>IF(OR(M265="",M265=0,O265=""),"",O265/M265)</x:f>
      </x:c>
      <x:c r="R265" s="61" t="n"/>
      <x:c r="S265" s="61" t="n"/>
      <x:c r="T265" s="63">
        <x:f>IF(L265="","",L265*(Paramètres!$B$7+Paramètres!$B$11*Paramètres!$B$5))</x:f>
      </x:c>
      <x:c r="U265" s="63">
        <x:f>IF(P265="","",P265-T265)</x:f>
      </x:c>
      <x:c r="V265" s="60" t="n"/>
      <x:c r="W265" s="64" t="n"/>
      <x:c r="X265" s="64" t="n"/>
    </x:row>
    <x:row r="266">
      <x:c r="A266" s="58" t="n"/>
      <x:c r="B266" s="59" t="n"/>
      <x:c r="C266" s="59" t="n"/>
      <x:c r="D266" s="60" t="n"/>
      <x:c r="E266" s="60" t="n"/>
      <x:c r="F266" s="60" t="n"/>
      <x:c r="G266" s="60" t="n"/>
      <x:c r="H266" s="61" t="n"/>
      <x:c r="I266" s="61" t="n"/>
      <x:c r="J266" s="61" t="n"/>
      <x:c r="K266" s="61" t="n"/>
      <x:c r="L266" s="62" t="n"/>
      <x:c r="M266" s="61">
        <x:f>IF(OR(H266="",I266=""),"",ABS(H266-I266))</x:f>
      </x:c>
      <x:c r="N266" s="63">
        <x:f>IF(M266="","",M266*Paramètres!$B$6*L266)</x:f>
      </x:c>
      <x:c r="O266" s="61">
        <x:f>IF(OR(H266="",K266="",D266=""),"",IF(D266="Long",K266-H266,H266-K266))</x:f>
      </x:c>
      <x:c r="P266" s="63">
        <x:f>IF(O266="","",O266*Paramètres!$B$6*L266)</x:f>
      </x:c>
      <x:c r="Q266" s="61">
        <x:f>IF(OR(M266="",M266=0,O266=""),"",O266/M266)</x:f>
      </x:c>
      <x:c r="R266" s="61" t="n"/>
      <x:c r="S266" s="61" t="n"/>
      <x:c r="T266" s="63">
        <x:f>IF(L266="","",L266*(Paramètres!$B$7+Paramètres!$B$11*Paramètres!$B$5))</x:f>
      </x:c>
      <x:c r="U266" s="63">
        <x:f>IF(P266="","",P266-T266)</x:f>
      </x:c>
      <x:c r="V266" s="60" t="n"/>
      <x:c r="W266" s="64" t="n"/>
      <x:c r="X266" s="64" t="n"/>
    </x:row>
    <x:row r="267">
      <x:c r="A267" s="58" t="n"/>
      <x:c r="B267" s="59" t="n"/>
      <x:c r="C267" s="59" t="n"/>
      <x:c r="D267" s="60" t="n"/>
      <x:c r="E267" s="60" t="n"/>
      <x:c r="F267" s="60" t="n"/>
      <x:c r="G267" s="60" t="n"/>
      <x:c r="H267" s="61" t="n"/>
      <x:c r="I267" s="61" t="n"/>
      <x:c r="J267" s="61" t="n"/>
      <x:c r="K267" s="61" t="n"/>
      <x:c r="L267" s="62" t="n"/>
      <x:c r="M267" s="61">
        <x:f>IF(OR(H267="",I267=""),"",ABS(H267-I267))</x:f>
      </x:c>
      <x:c r="N267" s="63">
        <x:f>IF(M267="","",M267*Paramètres!$B$6*L267)</x:f>
      </x:c>
      <x:c r="O267" s="61">
        <x:f>IF(OR(H267="",K267="",D267=""),"",IF(D267="Long",K267-H267,H267-K267))</x:f>
      </x:c>
      <x:c r="P267" s="63">
        <x:f>IF(O267="","",O267*Paramètres!$B$6*L267)</x:f>
      </x:c>
      <x:c r="Q267" s="61">
        <x:f>IF(OR(M267="",M267=0,O267=""),"",O267/M267)</x:f>
      </x:c>
      <x:c r="R267" s="61" t="n"/>
      <x:c r="S267" s="61" t="n"/>
      <x:c r="T267" s="63">
        <x:f>IF(L267="","",L267*(Paramètres!$B$7+Paramètres!$B$11*Paramètres!$B$5))</x:f>
      </x:c>
      <x:c r="U267" s="63">
        <x:f>IF(P267="","",P267-T267)</x:f>
      </x:c>
      <x:c r="V267" s="60" t="n"/>
      <x:c r="W267" s="64" t="n"/>
      <x:c r="X267" s="64" t="n"/>
    </x:row>
    <x:row r="268">
      <x:c r="A268" s="58" t="n"/>
      <x:c r="B268" s="59" t="n"/>
      <x:c r="C268" s="59" t="n"/>
      <x:c r="D268" s="60" t="n"/>
      <x:c r="E268" s="60" t="n"/>
      <x:c r="F268" s="60" t="n"/>
      <x:c r="G268" s="60" t="n"/>
      <x:c r="H268" s="61" t="n"/>
      <x:c r="I268" s="61" t="n"/>
      <x:c r="J268" s="61" t="n"/>
      <x:c r="K268" s="61" t="n"/>
      <x:c r="L268" s="62" t="n"/>
      <x:c r="M268" s="61">
        <x:f>IF(OR(H268="",I268=""),"",ABS(H268-I268))</x:f>
      </x:c>
      <x:c r="N268" s="63">
        <x:f>IF(M268="","",M268*Paramètres!$B$6*L268)</x:f>
      </x:c>
      <x:c r="O268" s="61">
        <x:f>IF(OR(H268="",K268="",D268=""),"",IF(D268="Long",K268-H268,H268-K268))</x:f>
      </x:c>
      <x:c r="P268" s="63">
        <x:f>IF(O268="","",O268*Paramètres!$B$6*L268)</x:f>
      </x:c>
      <x:c r="Q268" s="61">
        <x:f>IF(OR(M268="",M268=0,O268=""),"",O268/M268)</x:f>
      </x:c>
      <x:c r="R268" s="61" t="n"/>
      <x:c r="S268" s="61" t="n"/>
      <x:c r="T268" s="63">
        <x:f>IF(L268="","",L268*(Paramètres!$B$7+Paramètres!$B$11*Paramètres!$B$5))</x:f>
      </x:c>
      <x:c r="U268" s="63">
        <x:f>IF(P268="","",P268-T268)</x:f>
      </x:c>
      <x:c r="V268" s="60" t="n"/>
      <x:c r="W268" s="64" t="n"/>
      <x:c r="X268" s="64" t="n"/>
    </x:row>
    <x:row r="269">
      <x:c r="A269" s="58" t="n"/>
      <x:c r="B269" s="59" t="n"/>
      <x:c r="C269" s="59" t="n"/>
      <x:c r="D269" s="60" t="n"/>
      <x:c r="E269" s="60" t="n"/>
      <x:c r="F269" s="60" t="n"/>
      <x:c r="G269" s="60" t="n"/>
      <x:c r="H269" s="61" t="n"/>
      <x:c r="I269" s="61" t="n"/>
      <x:c r="J269" s="61" t="n"/>
      <x:c r="K269" s="61" t="n"/>
      <x:c r="L269" s="62" t="n"/>
      <x:c r="M269" s="61">
        <x:f>IF(OR(H269="",I269=""),"",ABS(H269-I269))</x:f>
      </x:c>
      <x:c r="N269" s="63">
        <x:f>IF(M269="","",M269*Paramètres!$B$6*L269)</x:f>
      </x:c>
      <x:c r="O269" s="61">
        <x:f>IF(OR(H269="",K269="",D269=""),"",IF(D269="Long",K269-H269,H269-K269))</x:f>
      </x:c>
      <x:c r="P269" s="63">
        <x:f>IF(O269="","",O269*Paramètres!$B$6*L269)</x:f>
      </x:c>
      <x:c r="Q269" s="61">
        <x:f>IF(OR(M269="",M269=0,O269=""),"",O269/M269)</x:f>
      </x:c>
      <x:c r="R269" s="61" t="n"/>
      <x:c r="S269" s="61" t="n"/>
      <x:c r="T269" s="63">
        <x:f>IF(L269="","",L269*(Paramètres!$B$7+Paramètres!$B$11*Paramètres!$B$5))</x:f>
      </x:c>
      <x:c r="U269" s="63">
        <x:f>IF(P269="","",P269-T269)</x:f>
      </x:c>
      <x:c r="V269" s="60" t="n"/>
      <x:c r="W269" s="64" t="n"/>
      <x:c r="X269" s="64" t="n"/>
    </x:row>
    <x:row r="270">
      <x:c r="A270" s="58" t="n"/>
      <x:c r="B270" s="59" t="n"/>
      <x:c r="C270" s="59" t="n"/>
      <x:c r="D270" s="60" t="n"/>
      <x:c r="E270" s="60" t="n"/>
      <x:c r="F270" s="60" t="n"/>
      <x:c r="G270" s="60" t="n"/>
      <x:c r="H270" s="61" t="n"/>
      <x:c r="I270" s="61" t="n"/>
      <x:c r="J270" s="61" t="n"/>
      <x:c r="K270" s="61" t="n"/>
      <x:c r="L270" s="62" t="n"/>
      <x:c r="M270" s="61">
        <x:f>IF(OR(H270="",I270=""),"",ABS(H270-I270))</x:f>
      </x:c>
      <x:c r="N270" s="63">
        <x:f>IF(M270="","",M270*Paramètres!$B$6*L270)</x:f>
      </x:c>
      <x:c r="O270" s="61">
        <x:f>IF(OR(H270="",K270="",D270=""),"",IF(D270="Long",K270-H270,H270-K270))</x:f>
      </x:c>
      <x:c r="P270" s="63">
        <x:f>IF(O270="","",O270*Paramètres!$B$6*L270)</x:f>
      </x:c>
      <x:c r="Q270" s="61">
        <x:f>IF(OR(M270="",M270=0,O270=""),"",O270/M270)</x:f>
      </x:c>
      <x:c r="R270" s="61" t="n"/>
      <x:c r="S270" s="61" t="n"/>
      <x:c r="T270" s="63">
        <x:f>IF(L270="","",L270*(Paramètres!$B$7+Paramètres!$B$11*Paramètres!$B$5))</x:f>
      </x:c>
      <x:c r="U270" s="63">
        <x:f>IF(P270="","",P270-T270)</x:f>
      </x:c>
      <x:c r="V270" s="60" t="n"/>
      <x:c r="W270" s="64" t="n"/>
      <x:c r="X270" s="64" t="n"/>
    </x:row>
    <x:row r="271">
      <x:c r="A271" s="58" t="n"/>
      <x:c r="B271" s="59" t="n"/>
      <x:c r="C271" s="59" t="n"/>
      <x:c r="D271" s="60" t="n"/>
      <x:c r="E271" s="60" t="n"/>
      <x:c r="F271" s="60" t="n"/>
      <x:c r="G271" s="60" t="n"/>
      <x:c r="H271" s="61" t="n"/>
      <x:c r="I271" s="61" t="n"/>
      <x:c r="J271" s="61" t="n"/>
      <x:c r="K271" s="61" t="n"/>
      <x:c r="L271" s="62" t="n"/>
      <x:c r="M271" s="61">
        <x:f>IF(OR(H271="",I271=""),"",ABS(H271-I271))</x:f>
      </x:c>
      <x:c r="N271" s="63">
        <x:f>IF(M271="","",M271*Paramètres!$B$6*L271)</x:f>
      </x:c>
      <x:c r="O271" s="61">
        <x:f>IF(OR(H271="",K271="",D271=""),"",IF(D271="Long",K271-H271,H271-K271))</x:f>
      </x:c>
      <x:c r="P271" s="63">
        <x:f>IF(O271="","",O271*Paramètres!$B$6*L271)</x:f>
      </x:c>
      <x:c r="Q271" s="61">
        <x:f>IF(OR(M271="",M271=0,O271=""),"",O271/M271)</x:f>
      </x:c>
      <x:c r="R271" s="61" t="n"/>
      <x:c r="S271" s="61" t="n"/>
      <x:c r="T271" s="63">
        <x:f>IF(L271="","",L271*(Paramètres!$B$7+Paramètres!$B$11*Paramètres!$B$5))</x:f>
      </x:c>
      <x:c r="U271" s="63">
        <x:f>IF(P271="","",P271-T271)</x:f>
      </x:c>
      <x:c r="V271" s="60" t="n"/>
      <x:c r="W271" s="64" t="n"/>
      <x:c r="X271" s="64" t="n"/>
    </x:row>
    <x:row r="272">
      <x:c r="A272" s="58" t="n"/>
      <x:c r="B272" s="59" t="n"/>
      <x:c r="C272" s="59" t="n"/>
      <x:c r="D272" s="60" t="n"/>
      <x:c r="E272" s="60" t="n"/>
      <x:c r="F272" s="60" t="n"/>
      <x:c r="G272" s="60" t="n"/>
      <x:c r="H272" s="61" t="n"/>
      <x:c r="I272" s="61" t="n"/>
      <x:c r="J272" s="61" t="n"/>
      <x:c r="K272" s="61" t="n"/>
      <x:c r="L272" s="62" t="n"/>
      <x:c r="M272" s="61">
        <x:f>IF(OR(H272="",I272=""),"",ABS(H272-I272))</x:f>
      </x:c>
      <x:c r="N272" s="63">
        <x:f>IF(M272="","",M272*Paramètres!$B$6*L272)</x:f>
      </x:c>
      <x:c r="O272" s="61">
        <x:f>IF(OR(H272="",K272="",D272=""),"",IF(D272="Long",K272-H272,H272-K272))</x:f>
      </x:c>
      <x:c r="P272" s="63">
        <x:f>IF(O272="","",O272*Paramètres!$B$6*L272)</x:f>
      </x:c>
      <x:c r="Q272" s="61">
        <x:f>IF(OR(M272="",M272=0,O272=""),"",O272/M272)</x:f>
      </x:c>
      <x:c r="R272" s="61" t="n"/>
      <x:c r="S272" s="61" t="n"/>
      <x:c r="T272" s="63">
        <x:f>IF(L272="","",L272*(Paramètres!$B$7+Paramètres!$B$11*Paramètres!$B$5))</x:f>
      </x:c>
      <x:c r="U272" s="63">
        <x:f>IF(P272="","",P272-T272)</x:f>
      </x:c>
      <x:c r="V272" s="60" t="n"/>
      <x:c r="W272" s="64" t="n"/>
      <x:c r="X272" s="64" t="n"/>
    </x:row>
    <x:row r="273">
      <x:c r="A273" s="58" t="n"/>
      <x:c r="B273" s="59" t="n"/>
      <x:c r="C273" s="59" t="n"/>
      <x:c r="D273" s="60" t="n"/>
      <x:c r="E273" s="60" t="n"/>
      <x:c r="F273" s="60" t="n"/>
      <x:c r="G273" s="60" t="n"/>
      <x:c r="H273" s="61" t="n"/>
      <x:c r="I273" s="61" t="n"/>
      <x:c r="J273" s="61" t="n"/>
      <x:c r="K273" s="61" t="n"/>
      <x:c r="L273" s="62" t="n"/>
      <x:c r="M273" s="61">
        <x:f>IF(OR(H273="",I273=""),"",ABS(H273-I273))</x:f>
      </x:c>
      <x:c r="N273" s="63">
        <x:f>IF(M273="","",M273*Paramètres!$B$6*L273)</x:f>
      </x:c>
      <x:c r="O273" s="61">
        <x:f>IF(OR(H273="",K273="",D273=""),"",IF(D273="Long",K273-H273,H273-K273))</x:f>
      </x:c>
      <x:c r="P273" s="63">
        <x:f>IF(O273="","",O273*Paramètres!$B$6*L273)</x:f>
      </x:c>
      <x:c r="Q273" s="61">
        <x:f>IF(OR(M273="",M273=0,O273=""),"",O273/M273)</x:f>
      </x:c>
      <x:c r="R273" s="61" t="n"/>
      <x:c r="S273" s="61" t="n"/>
      <x:c r="T273" s="63">
        <x:f>IF(L273="","",L273*(Paramètres!$B$7+Paramètres!$B$11*Paramètres!$B$5))</x:f>
      </x:c>
      <x:c r="U273" s="63">
        <x:f>IF(P273="","",P273-T273)</x:f>
      </x:c>
      <x:c r="V273" s="60" t="n"/>
      <x:c r="W273" s="64" t="n"/>
      <x:c r="X273" s="64" t="n"/>
    </x:row>
    <x:row r="274">
      <x:c r="A274" s="58" t="n"/>
      <x:c r="B274" s="59" t="n"/>
      <x:c r="C274" s="59" t="n"/>
      <x:c r="D274" s="60" t="n"/>
      <x:c r="E274" s="60" t="n"/>
      <x:c r="F274" s="60" t="n"/>
      <x:c r="G274" s="60" t="n"/>
      <x:c r="H274" s="61" t="n"/>
      <x:c r="I274" s="61" t="n"/>
      <x:c r="J274" s="61" t="n"/>
      <x:c r="K274" s="61" t="n"/>
      <x:c r="L274" s="62" t="n"/>
      <x:c r="M274" s="61">
        <x:f>IF(OR(H274="",I274=""),"",ABS(H274-I274))</x:f>
      </x:c>
      <x:c r="N274" s="63">
        <x:f>IF(M274="","",M274*Paramètres!$B$6*L274)</x:f>
      </x:c>
      <x:c r="O274" s="61">
        <x:f>IF(OR(H274="",K274="",D274=""),"",IF(D274="Long",K274-H274,H274-K274))</x:f>
      </x:c>
      <x:c r="P274" s="63">
        <x:f>IF(O274="","",O274*Paramètres!$B$6*L274)</x:f>
      </x:c>
      <x:c r="Q274" s="61">
        <x:f>IF(OR(M274="",M274=0,O274=""),"",O274/M274)</x:f>
      </x:c>
      <x:c r="R274" s="61" t="n"/>
      <x:c r="S274" s="61" t="n"/>
      <x:c r="T274" s="63">
        <x:f>IF(L274="","",L274*(Paramètres!$B$7+Paramètres!$B$11*Paramètres!$B$5))</x:f>
      </x:c>
      <x:c r="U274" s="63">
        <x:f>IF(P274="","",P274-T274)</x:f>
      </x:c>
      <x:c r="V274" s="60" t="n"/>
      <x:c r="W274" s="64" t="n"/>
      <x:c r="X274" s="64" t="n"/>
    </x:row>
    <x:row r="275">
      <x:c r="A275" s="58" t="n"/>
      <x:c r="B275" s="59" t="n"/>
      <x:c r="C275" s="59" t="n"/>
      <x:c r="D275" s="60" t="n"/>
      <x:c r="E275" s="60" t="n"/>
      <x:c r="F275" s="60" t="n"/>
      <x:c r="G275" s="60" t="n"/>
      <x:c r="H275" s="61" t="n"/>
      <x:c r="I275" s="61" t="n"/>
      <x:c r="J275" s="61" t="n"/>
      <x:c r="K275" s="61" t="n"/>
      <x:c r="L275" s="62" t="n"/>
      <x:c r="M275" s="61">
        <x:f>IF(OR(H275="",I275=""),"",ABS(H275-I275))</x:f>
      </x:c>
      <x:c r="N275" s="63">
        <x:f>IF(M275="","",M275*Paramètres!$B$6*L275)</x:f>
      </x:c>
      <x:c r="O275" s="61">
        <x:f>IF(OR(H275="",K275="",D275=""),"",IF(D275="Long",K275-H275,H275-K275))</x:f>
      </x:c>
      <x:c r="P275" s="63">
        <x:f>IF(O275="","",O275*Paramètres!$B$6*L275)</x:f>
      </x:c>
      <x:c r="Q275" s="61">
        <x:f>IF(OR(M275="",M275=0,O275=""),"",O275/M275)</x:f>
      </x:c>
      <x:c r="R275" s="61" t="n"/>
      <x:c r="S275" s="61" t="n"/>
      <x:c r="T275" s="63">
        <x:f>IF(L275="","",L275*(Paramètres!$B$7+Paramètres!$B$11*Paramètres!$B$5))</x:f>
      </x:c>
      <x:c r="U275" s="63">
        <x:f>IF(P275="","",P275-T275)</x:f>
      </x:c>
      <x:c r="V275" s="60" t="n"/>
      <x:c r="W275" s="64" t="n"/>
      <x:c r="X275" s="64" t="n"/>
    </x:row>
    <x:row r="276">
      <x:c r="A276" s="58" t="n"/>
      <x:c r="B276" s="59" t="n"/>
      <x:c r="C276" s="59" t="n"/>
      <x:c r="D276" s="60" t="n"/>
      <x:c r="E276" s="60" t="n"/>
      <x:c r="F276" s="60" t="n"/>
      <x:c r="G276" s="60" t="n"/>
      <x:c r="H276" s="61" t="n"/>
      <x:c r="I276" s="61" t="n"/>
      <x:c r="J276" s="61" t="n"/>
      <x:c r="K276" s="61" t="n"/>
      <x:c r="L276" s="62" t="n"/>
      <x:c r="M276" s="61">
        <x:f>IF(OR(H276="",I276=""),"",ABS(H276-I276))</x:f>
      </x:c>
      <x:c r="N276" s="63">
        <x:f>IF(M276="","",M276*Paramètres!$B$6*L276)</x:f>
      </x:c>
      <x:c r="O276" s="61">
        <x:f>IF(OR(H276="",K276="",D276=""),"",IF(D276="Long",K276-H276,H276-K276))</x:f>
      </x:c>
      <x:c r="P276" s="63">
        <x:f>IF(O276="","",O276*Paramètres!$B$6*L276)</x:f>
      </x:c>
      <x:c r="Q276" s="61">
        <x:f>IF(OR(M276="",M276=0,O276=""),"",O276/M276)</x:f>
      </x:c>
      <x:c r="R276" s="61" t="n"/>
      <x:c r="S276" s="61" t="n"/>
      <x:c r="T276" s="63">
        <x:f>IF(L276="","",L276*(Paramètres!$B$7+Paramètres!$B$11*Paramètres!$B$5))</x:f>
      </x:c>
      <x:c r="U276" s="63">
        <x:f>IF(P276="","",P276-T276)</x:f>
      </x:c>
      <x:c r="V276" s="60" t="n"/>
      <x:c r="W276" s="64" t="n"/>
      <x:c r="X276" s="64" t="n"/>
    </x:row>
    <x:row r="277">
      <x:c r="A277" s="58" t="n"/>
      <x:c r="B277" s="59" t="n"/>
      <x:c r="C277" s="59" t="n"/>
      <x:c r="D277" s="60" t="n"/>
      <x:c r="E277" s="60" t="n"/>
      <x:c r="F277" s="60" t="n"/>
      <x:c r="G277" s="60" t="n"/>
      <x:c r="H277" s="61" t="n"/>
      <x:c r="I277" s="61" t="n"/>
      <x:c r="J277" s="61" t="n"/>
      <x:c r="K277" s="61" t="n"/>
      <x:c r="L277" s="62" t="n"/>
      <x:c r="M277" s="61">
        <x:f>IF(OR(H277="",I277=""),"",ABS(H277-I277))</x:f>
      </x:c>
      <x:c r="N277" s="63">
        <x:f>IF(M277="","",M277*Paramètres!$B$6*L277)</x:f>
      </x:c>
      <x:c r="O277" s="61">
        <x:f>IF(OR(H277="",K277="",D277=""),"",IF(D277="Long",K277-H277,H277-K277))</x:f>
      </x:c>
      <x:c r="P277" s="63">
        <x:f>IF(O277="","",O277*Paramètres!$B$6*L277)</x:f>
      </x:c>
      <x:c r="Q277" s="61">
        <x:f>IF(OR(M277="",M277=0,O277=""),"",O277/M277)</x:f>
      </x:c>
      <x:c r="R277" s="61" t="n"/>
      <x:c r="S277" s="61" t="n"/>
      <x:c r="T277" s="63">
        <x:f>IF(L277="","",L277*(Paramètres!$B$7+Paramètres!$B$11*Paramètres!$B$5))</x:f>
      </x:c>
      <x:c r="U277" s="63">
        <x:f>IF(P277="","",P277-T277)</x:f>
      </x:c>
      <x:c r="V277" s="60" t="n"/>
      <x:c r="W277" s="64" t="n"/>
      <x:c r="X277" s="64" t="n"/>
    </x:row>
    <x:row r="278">
      <x:c r="A278" s="58" t="n"/>
      <x:c r="B278" s="59" t="n"/>
      <x:c r="C278" s="59" t="n"/>
      <x:c r="D278" s="60" t="n"/>
      <x:c r="E278" s="60" t="n"/>
      <x:c r="F278" s="60" t="n"/>
      <x:c r="G278" s="60" t="n"/>
      <x:c r="H278" s="61" t="n"/>
      <x:c r="I278" s="61" t="n"/>
      <x:c r="J278" s="61" t="n"/>
      <x:c r="K278" s="61" t="n"/>
      <x:c r="L278" s="62" t="n"/>
      <x:c r="M278" s="61">
        <x:f>IF(OR(H278="",I278=""),"",ABS(H278-I278))</x:f>
      </x:c>
      <x:c r="N278" s="63">
        <x:f>IF(M278="","",M278*Paramètres!$B$6*L278)</x:f>
      </x:c>
      <x:c r="O278" s="61">
        <x:f>IF(OR(H278="",K278="",D278=""),"",IF(D278="Long",K278-H278,H278-K278))</x:f>
      </x:c>
      <x:c r="P278" s="63">
        <x:f>IF(O278="","",O278*Paramètres!$B$6*L278)</x:f>
      </x:c>
      <x:c r="Q278" s="61">
        <x:f>IF(OR(M278="",M278=0,O278=""),"",O278/M278)</x:f>
      </x:c>
      <x:c r="R278" s="61" t="n"/>
      <x:c r="S278" s="61" t="n"/>
      <x:c r="T278" s="63">
        <x:f>IF(L278="","",L278*(Paramètres!$B$7+Paramètres!$B$11*Paramètres!$B$5))</x:f>
      </x:c>
      <x:c r="U278" s="63">
        <x:f>IF(P278="","",P278-T278)</x:f>
      </x:c>
      <x:c r="V278" s="60" t="n"/>
      <x:c r="W278" s="64" t="n"/>
      <x:c r="X278" s="64" t="n"/>
    </x:row>
    <x:row r="279">
      <x:c r="A279" s="58" t="n"/>
      <x:c r="B279" s="59" t="n"/>
      <x:c r="C279" s="59" t="n"/>
      <x:c r="D279" s="60" t="n"/>
      <x:c r="E279" s="60" t="n"/>
      <x:c r="F279" s="60" t="n"/>
      <x:c r="G279" s="60" t="n"/>
      <x:c r="H279" s="61" t="n"/>
      <x:c r="I279" s="61" t="n"/>
      <x:c r="J279" s="61" t="n"/>
      <x:c r="K279" s="61" t="n"/>
      <x:c r="L279" s="62" t="n"/>
      <x:c r="M279" s="61">
        <x:f>IF(OR(H279="",I279=""),"",ABS(H279-I279))</x:f>
      </x:c>
      <x:c r="N279" s="63">
        <x:f>IF(M279="","",M279*Paramètres!$B$6*L279)</x:f>
      </x:c>
      <x:c r="O279" s="61">
        <x:f>IF(OR(H279="",K279="",D279=""),"",IF(D279="Long",K279-H279,H279-K279))</x:f>
      </x:c>
      <x:c r="P279" s="63">
        <x:f>IF(O279="","",O279*Paramètres!$B$6*L279)</x:f>
      </x:c>
      <x:c r="Q279" s="61">
        <x:f>IF(OR(M279="",M279=0,O279=""),"",O279/M279)</x:f>
      </x:c>
      <x:c r="R279" s="61" t="n"/>
      <x:c r="S279" s="61" t="n"/>
      <x:c r="T279" s="63">
        <x:f>IF(L279="","",L279*(Paramètres!$B$7+Paramètres!$B$11*Paramètres!$B$5))</x:f>
      </x:c>
      <x:c r="U279" s="63">
        <x:f>IF(P279="","",P279-T279)</x:f>
      </x:c>
      <x:c r="V279" s="60" t="n"/>
      <x:c r="W279" s="64" t="n"/>
      <x:c r="X279" s="64" t="n"/>
    </x:row>
    <x:row r="280">
      <x:c r="A280" s="58" t="n"/>
      <x:c r="B280" s="59" t="n"/>
      <x:c r="C280" s="59" t="n"/>
      <x:c r="D280" s="60" t="n"/>
      <x:c r="E280" s="60" t="n"/>
      <x:c r="F280" s="60" t="n"/>
      <x:c r="G280" s="60" t="n"/>
      <x:c r="H280" s="61" t="n"/>
      <x:c r="I280" s="61" t="n"/>
      <x:c r="J280" s="61" t="n"/>
      <x:c r="K280" s="61" t="n"/>
      <x:c r="L280" s="62" t="n"/>
      <x:c r="M280" s="61">
        <x:f>IF(OR(H280="",I280=""),"",ABS(H280-I280))</x:f>
      </x:c>
      <x:c r="N280" s="63">
        <x:f>IF(M280="","",M280*Paramètres!$B$6*L280)</x:f>
      </x:c>
      <x:c r="O280" s="61">
        <x:f>IF(OR(H280="",K280="",D280=""),"",IF(D280="Long",K280-H280,H280-K280))</x:f>
      </x:c>
      <x:c r="P280" s="63">
        <x:f>IF(O280="","",O280*Paramètres!$B$6*L280)</x:f>
      </x:c>
      <x:c r="Q280" s="61">
        <x:f>IF(OR(M280="",M280=0,O280=""),"",O280/M280)</x:f>
      </x:c>
      <x:c r="R280" s="61" t="n"/>
      <x:c r="S280" s="61" t="n"/>
      <x:c r="T280" s="63">
        <x:f>IF(L280="","",L280*(Paramètres!$B$7+Paramètres!$B$11*Paramètres!$B$5))</x:f>
      </x:c>
      <x:c r="U280" s="63">
        <x:f>IF(P280="","",P280-T280)</x:f>
      </x:c>
      <x:c r="V280" s="60" t="n"/>
      <x:c r="W280" s="64" t="n"/>
      <x:c r="X280" s="64" t="n"/>
    </x:row>
    <x:row r="281">
      <x:c r="A281" s="58" t="n"/>
      <x:c r="B281" s="59" t="n"/>
      <x:c r="C281" s="59" t="n"/>
      <x:c r="D281" s="60" t="n"/>
      <x:c r="E281" s="60" t="n"/>
      <x:c r="F281" s="60" t="n"/>
      <x:c r="G281" s="60" t="n"/>
      <x:c r="H281" s="61" t="n"/>
      <x:c r="I281" s="61" t="n"/>
      <x:c r="J281" s="61" t="n"/>
      <x:c r="K281" s="61" t="n"/>
      <x:c r="L281" s="62" t="n"/>
      <x:c r="M281" s="61">
        <x:f>IF(OR(H281="",I281=""),"",ABS(H281-I281))</x:f>
      </x:c>
      <x:c r="N281" s="63">
        <x:f>IF(M281="","",M281*Paramètres!$B$6*L281)</x:f>
      </x:c>
      <x:c r="O281" s="61">
        <x:f>IF(OR(H281="",K281="",D281=""),"",IF(D281="Long",K281-H281,H281-K281))</x:f>
      </x:c>
      <x:c r="P281" s="63">
        <x:f>IF(O281="","",O281*Paramètres!$B$6*L281)</x:f>
      </x:c>
      <x:c r="Q281" s="61">
        <x:f>IF(OR(M281="",M281=0,O281=""),"",O281/M281)</x:f>
      </x:c>
      <x:c r="R281" s="61" t="n"/>
      <x:c r="S281" s="61" t="n"/>
      <x:c r="T281" s="63">
        <x:f>IF(L281="","",L281*(Paramètres!$B$7+Paramètres!$B$11*Paramètres!$B$5))</x:f>
      </x:c>
      <x:c r="U281" s="63">
        <x:f>IF(P281="","",P281-T281)</x:f>
      </x:c>
      <x:c r="V281" s="60" t="n"/>
      <x:c r="W281" s="64" t="n"/>
      <x:c r="X281" s="64" t="n"/>
    </x:row>
    <x:row r="282">
      <x:c r="A282" s="58" t="n"/>
      <x:c r="B282" s="59" t="n"/>
      <x:c r="C282" s="59" t="n"/>
      <x:c r="D282" s="60" t="n"/>
      <x:c r="E282" s="60" t="n"/>
      <x:c r="F282" s="60" t="n"/>
      <x:c r="G282" s="60" t="n"/>
      <x:c r="H282" s="61" t="n"/>
      <x:c r="I282" s="61" t="n"/>
      <x:c r="J282" s="61" t="n"/>
      <x:c r="K282" s="61" t="n"/>
      <x:c r="L282" s="62" t="n"/>
      <x:c r="M282" s="61">
        <x:f>IF(OR(H282="",I282=""),"",ABS(H282-I282))</x:f>
      </x:c>
      <x:c r="N282" s="63">
        <x:f>IF(M282="","",M282*Paramètres!$B$6*L282)</x:f>
      </x:c>
      <x:c r="O282" s="61">
        <x:f>IF(OR(H282="",K282="",D282=""),"",IF(D282="Long",K282-H282,H282-K282))</x:f>
      </x:c>
      <x:c r="P282" s="63">
        <x:f>IF(O282="","",O282*Paramètres!$B$6*L282)</x:f>
      </x:c>
      <x:c r="Q282" s="61">
        <x:f>IF(OR(M282="",M282=0,O282=""),"",O282/M282)</x:f>
      </x:c>
      <x:c r="R282" s="61" t="n"/>
      <x:c r="S282" s="61" t="n"/>
      <x:c r="T282" s="63">
        <x:f>IF(L282="","",L282*(Paramètres!$B$7+Paramètres!$B$11*Paramètres!$B$5))</x:f>
      </x:c>
      <x:c r="U282" s="63">
        <x:f>IF(P282="","",P282-T282)</x:f>
      </x:c>
      <x:c r="V282" s="60" t="n"/>
      <x:c r="W282" s="64" t="n"/>
      <x:c r="X282" s="64" t="n"/>
    </x:row>
    <x:row r="283">
      <x:c r="A283" s="58" t="n"/>
      <x:c r="B283" s="59" t="n"/>
      <x:c r="C283" s="59" t="n"/>
      <x:c r="D283" s="60" t="n"/>
      <x:c r="E283" s="60" t="n"/>
      <x:c r="F283" s="60" t="n"/>
      <x:c r="G283" s="60" t="n"/>
      <x:c r="H283" s="61" t="n"/>
      <x:c r="I283" s="61" t="n"/>
      <x:c r="J283" s="61" t="n"/>
      <x:c r="K283" s="61" t="n"/>
      <x:c r="L283" s="62" t="n"/>
      <x:c r="M283" s="61">
        <x:f>IF(OR(H283="",I283=""),"",ABS(H283-I283))</x:f>
      </x:c>
      <x:c r="N283" s="63">
        <x:f>IF(M283="","",M283*Paramètres!$B$6*L283)</x:f>
      </x:c>
      <x:c r="O283" s="61">
        <x:f>IF(OR(H283="",K283="",D283=""),"",IF(D283="Long",K283-H283,H283-K283))</x:f>
      </x:c>
      <x:c r="P283" s="63">
        <x:f>IF(O283="","",O283*Paramètres!$B$6*L283)</x:f>
      </x:c>
      <x:c r="Q283" s="61">
        <x:f>IF(OR(M283="",M283=0,O283=""),"",O283/M283)</x:f>
      </x:c>
      <x:c r="R283" s="61" t="n"/>
      <x:c r="S283" s="61" t="n"/>
      <x:c r="T283" s="63">
        <x:f>IF(L283="","",L283*(Paramètres!$B$7+Paramètres!$B$11*Paramètres!$B$5))</x:f>
      </x:c>
      <x:c r="U283" s="63">
        <x:f>IF(P283="","",P283-T283)</x:f>
      </x:c>
      <x:c r="V283" s="60" t="n"/>
      <x:c r="W283" s="64" t="n"/>
      <x:c r="X283" s="64" t="n"/>
    </x:row>
    <x:row r="284">
      <x:c r="A284" s="58" t="n"/>
      <x:c r="B284" s="59" t="n"/>
      <x:c r="C284" s="59" t="n"/>
      <x:c r="D284" s="60" t="n"/>
      <x:c r="E284" s="60" t="n"/>
      <x:c r="F284" s="60" t="n"/>
      <x:c r="G284" s="60" t="n"/>
      <x:c r="H284" s="61" t="n"/>
      <x:c r="I284" s="61" t="n"/>
      <x:c r="J284" s="61" t="n"/>
      <x:c r="K284" s="61" t="n"/>
      <x:c r="L284" s="62" t="n"/>
      <x:c r="M284" s="61">
        <x:f>IF(OR(H284="",I284=""),"",ABS(H284-I284))</x:f>
      </x:c>
      <x:c r="N284" s="63">
        <x:f>IF(M284="","",M284*Paramètres!$B$6*L284)</x:f>
      </x:c>
      <x:c r="O284" s="61">
        <x:f>IF(OR(H284="",K284="",D284=""),"",IF(D284="Long",K284-H284,H284-K284))</x:f>
      </x:c>
      <x:c r="P284" s="63">
        <x:f>IF(O284="","",O284*Paramètres!$B$6*L284)</x:f>
      </x:c>
      <x:c r="Q284" s="61">
        <x:f>IF(OR(M284="",M284=0,O284=""),"",O284/M284)</x:f>
      </x:c>
      <x:c r="R284" s="61" t="n"/>
      <x:c r="S284" s="61" t="n"/>
      <x:c r="T284" s="63">
        <x:f>IF(L284="","",L284*(Paramètres!$B$7+Paramètres!$B$11*Paramètres!$B$5))</x:f>
      </x:c>
      <x:c r="U284" s="63">
        <x:f>IF(P284="","",P284-T284)</x:f>
      </x:c>
      <x:c r="V284" s="60" t="n"/>
      <x:c r="W284" s="64" t="n"/>
      <x:c r="X284" s="64" t="n"/>
    </x:row>
    <x:row r="285">
      <x:c r="A285" s="58" t="n"/>
      <x:c r="B285" s="59" t="n"/>
      <x:c r="C285" s="59" t="n"/>
      <x:c r="D285" s="60" t="n"/>
      <x:c r="E285" s="60" t="n"/>
      <x:c r="F285" s="60" t="n"/>
      <x:c r="G285" s="60" t="n"/>
      <x:c r="H285" s="61" t="n"/>
      <x:c r="I285" s="61" t="n"/>
      <x:c r="J285" s="61" t="n"/>
      <x:c r="K285" s="61" t="n"/>
      <x:c r="L285" s="62" t="n"/>
      <x:c r="M285" s="61">
        <x:f>IF(OR(H285="",I285=""),"",ABS(H285-I285))</x:f>
      </x:c>
      <x:c r="N285" s="63">
        <x:f>IF(M285="","",M285*Paramètres!$B$6*L285)</x:f>
      </x:c>
      <x:c r="O285" s="61">
        <x:f>IF(OR(H285="",K285="",D285=""),"",IF(D285="Long",K285-H285,H285-K285))</x:f>
      </x:c>
      <x:c r="P285" s="63">
        <x:f>IF(O285="","",O285*Paramètres!$B$6*L285)</x:f>
      </x:c>
      <x:c r="Q285" s="61">
        <x:f>IF(OR(M285="",M285=0,O285=""),"",O285/M285)</x:f>
      </x:c>
      <x:c r="R285" s="61" t="n"/>
      <x:c r="S285" s="61" t="n"/>
      <x:c r="T285" s="63">
        <x:f>IF(L285="","",L285*(Paramètres!$B$7+Paramètres!$B$11*Paramètres!$B$5))</x:f>
      </x:c>
      <x:c r="U285" s="63">
        <x:f>IF(P285="","",P285-T285)</x:f>
      </x:c>
      <x:c r="V285" s="60" t="n"/>
      <x:c r="W285" s="64" t="n"/>
      <x:c r="X285" s="64" t="n"/>
    </x:row>
    <x:row r="286">
      <x:c r="A286" s="58" t="n"/>
      <x:c r="B286" s="59" t="n"/>
      <x:c r="C286" s="59" t="n"/>
      <x:c r="D286" s="60" t="n"/>
      <x:c r="E286" s="60" t="n"/>
      <x:c r="F286" s="60" t="n"/>
      <x:c r="G286" s="60" t="n"/>
      <x:c r="H286" s="61" t="n"/>
      <x:c r="I286" s="61" t="n"/>
      <x:c r="J286" s="61" t="n"/>
      <x:c r="K286" s="61" t="n"/>
      <x:c r="L286" s="62" t="n"/>
      <x:c r="M286" s="61">
        <x:f>IF(OR(H286="",I286=""),"",ABS(H286-I286))</x:f>
      </x:c>
      <x:c r="N286" s="63">
        <x:f>IF(M286="","",M286*Paramètres!$B$6*L286)</x:f>
      </x:c>
      <x:c r="O286" s="61">
        <x:f>IF(OR(H286="",K286="",D286=""),"",IF(D286="Long",K286-H286,H286-K286))</x:f>
      </x:c>
      <x:c r="P286" s="63">
        <x:f>IF(O286="","",O286*Paramètres!$B$6*L286)</x:f>
      </x:c>
      <x:c r="Q286" s="61">
        <x:f>IF(OR(M286="",M286=0,O286=""),"",O286/M286)</x:f>
      </x:c>
      <x:c r="R286" s="61" t="n"/>
      <x:c r="S286" s="61" t="n"/>
      <x:c r="T286" s="63">
        <x:f>IF(L286="","",L286*(Paramètres!$B$7+Paramètres!$B$11*Paramètres!$B$5))</x:f>
      </x:c>
      <x:c r="U286" s="63">
        <x:f>IF(P286="","",P286-T286)</x:f>
      </x:c>
      <x:c r="V286" s="60" t="n"/>
      <x:c r="W286" s="64" t="n"/>
      <x:c r="X286" s="64" t="n"/>
    </x:row>
    <x:row r="287">
      <x:c r="A287" s="58" t="n"/>
      <x:c r="B287" s="59" t="n"/>
      <x:c r="C287" s="59" t="n"/>
      <x:c r="D287" s="60" t="n"/>
      <x:c r="E287" s="60" t="n"/>
      <x:c r="F287" s="60" t="n"/>
      <x:c r="G287" s="60" t="n"/>
      <x:c r="H287" s="61" t="n"/>
      <x:c r="I287" s="61" t="n"/>
      <x:c r="J287" s="61" t="n"/>
      <x:c r="K287" s="61" t="n"/>
      <x:c r="L287" s="62" t="n"/>
      <x:c r="M287" s="61">
        <x:f>IF(OR(H287="",I287=""),"",ABS(H287-I287))</x:f>
      </x:c>
      <x:c r="N287" s="63">
        <x:f>IF(M287="","",M287*Paramètres!$B$6*L287)</x:f>
      </x:c>
      <x:c r="O287" s="61">
        <x:f>IF(OR(H287="",K287="",D287=""),"",IF(D287="Long",K287-H287,H287-K287))</x:f>
      </x:c>
      <x:c r="P287" s="63">
        <x:f>IF(O287="","",O287*Paramètres!$B$6*L287)</x:f>
      </x:c>
      <x:c r="Q287" s="61">
        <x:f>IF(OR(M287="",M287=0,O287=""),"",O287/M287)</x:f>
      </x:c>
      <x:c r="R287" s="61" t="n"/>
      <x:c r="S287" s="61" t="n"/>
      <x:c r="T287" s="63">
        <x:f>IF(L287="","",L287*(Paramètres!$B$7+Paramètres!$B$11*Paramètres!$B$5))</x:f>
      </x:c>
      <x:c r="U287" s="63">
        <x:f>IF(P287="","",P287-T287)</x:f>
      </x:c>
      <x:c r="V287" s="60" t="n"/>
      <x:c r="W287" s="64" t="n"/>
      <x:c r="X287" s="64" t="n"/>
    </x:row>
    <x:row r="288">
      <x:c r="A288" s="58" t="n"/>
      <x:c r="B288" s="59" t="n"/>
      <x:c r="C288" s="59" t="n"/>
      <x:c r="D288" s="60" t="n"/>
      <x:c r="E288" s="60" t="n"/>
      <x:c r="F288" s="60" t="n"/>
      <x:c r="G288" s="60" t="n"/>
      <x:c r="H288" s="61" t="n"/>
      <x:c r="I288" s="61" t="n"/>
      <x:c r="J288" s="61" t="n"/>
      <x:c r="K288" s="61" t="n"/>
      <x:c r="L288" s="62" t="n"/>
      <x:c r="M288" s="61">
        <x:f>IF(OR(H288="",I288=""),"",ABS(H288-I288))</x:f>
      </x:c>
      <x:c r="N288" s="63">
        <x:f>IF(M288="","",M288*Paramètres!$B$6*L288)</x:f>
      </x:c>
      <x:c r="O288" s="61">
        <x:f>IF(OR(H288="",K288="",D288=""),"",IF(D288="Long",K288-H288,H288-K288))</x:f>
      </x:c>
      <x:c r="P288" s="63">
        <x:f>IF(O288="","",O288*Paramètres!$B$6*L288)</x:f>
      </x:c>
      <x:c r="Q288" s="61">
        <x:f>IF(OR(M288="",M288=0,O288=""),"",O288/M288)</x:f>
      </x:c>
      <x:c r="R288" s="61" t="n"/>
      <x:c r="S288" s="61" t="n"/>
      <x:c r="T288" s="63">
        <x:f>IF(L288="","",L288*(Paramètres!$B$7+Paramètres!$B$11*Paramètres!$B$5))</x:f>
      </x:c>
      <x:c r="U288" s="63">
        <x:f>IF(P288="","",P288-T288)</x:f>
      </x:c>
      <x:c r="V288" s="60" t="n"/>
      <x:c r="W288" s="64" t="n"/>
      <x:c r="X288" s="64" t="n"/>
    </x:row>
    <x:row r="289">
      <x:c r="A289" s="58" t="n"/>
      <x:c r="B289" s="59" t="n"/>
      <x:c r="C289" s="59" t="n"/>
      <x:c r="D289" s="60" t="n"/>
      <x:c r="E289" s="60" t="n"/>
      <x:c r="F289" s="60" t="n"/>
      <x:c r="G289" s="60" t="n"/>
      <x:c r="H289" s="61" t="n"/>
      <x:c r="I289" s="61" t="n"/>
      <x:c r="J289" s="61" t="n"/>
      <x:c r="K289" s="61" t="n"/>
      <x:c r="L289" s="62" t="n"/>
      <x:c r="M289" s="61">
        <x:f>IF(OR(H289="",I289=""),"",ABS(H289-I289))</x:f>
      </x:c>
      <x:c r="N289" s="63">
        <x:f>IF(M289="","",M289*Paramètres!$B$6*L289)</x:f>
      </x:c>
      <x:c r="O289" s="61">
        <x:f>IF(OR(H289="",K289="",D289=""),"",IF(D289="Long",K289-H289,H289-K289))</x:f>
      </x:c>
      <x:c r="P289" s="63">
        <x:f>IF(O289="","",O289*Paramètres!$B$6*L289)</x:f>
      </x:c>
      <x:c r="Q289" s="61">
        <x:f>IF(OR(M289="",M289=0,O289=""),"",O289/M289)</x:f>
      </x:c>
      <x:c r="R289" s="61" t="n"/>
      <x:c r="S289" s="61" t="n"/>
      <x:c r="T289" s="63">
        <x:f>IF(L289="","",L289*(Paramètres!$B$7+Paramètres!$B$11*Paramètres!$B$5))</x:f>
      </x:c>
      <x:c r="U289" s="63">
        <x:f>IF(P289="","",P289-T289)</x:f>
      </x:c>
      <x:c r="V289" s="60" t="n"/>
      <x:c r="W289" s="64" t="n"/>
      <x:c r="X289" s="64" t="n"/>
    </x:row>
    <x:row r="290">
      <x:c r="A290" s="58" t="n"/>
      <x:c r="B290" s="59" t="n"/>
      <x:c r="C290" s="59" t="n"/>
      <x:c r="D290" s="60" t="n"/>
      <x:c r="E290" s="60" t="n"/>
      <x:c r="F290" s="60" t="n"/>
      <x:c r="G290" s="60" t="n"/>
      <x:c r="H290" s="61" t="n"/>
      <x:c r="I290" s="61" t="n"/>
      <x:c r="J290" s="61" t="n"/>
      <x:c r="K290" s="61" t="n"/>
      <x:c r="L290" s="62" t="n"/>
      <x:c r="M290" s="61">
        <x:f>IF(OR(H290="",I290=""),"",ABS(H290-I290))</x:f>
      </x:c>
      <x:c r="N290" s="63">
        <x:f>IF(M290="","",M290*Paramètres!$B$6*L290)</x:f>
      </x:c>
      <x:c r="O290" s="61">
        <x:f>IF(OR(H290="",K290="",D290=""),"",IF(D290="Long",K290-H290,H290-K290))</x:f>
      </x:c>
      <x:c r="P290" s="63">
        <x:f>IF(O290="","",O290*Paramètres!$B$6*L290)</x:f>
      </x:c>
      <x:c r="Q290" s="61">
        <x:f>IF(OR(M290="",M290=0,O290=""),"",O290/M290)</x:f>
      </x:c>
      <x:c r="R290" s="61" t="n"/>
      <x:c r="S290" s="61" t="n"/>
      <x:c r="T290" s="63">
        <x:f>IF(L290="","",L290*(Paramètres!$B$7+Paramètres!$B$11*Paramètres!$B$5))</x:f>
      </x:c>
      <x:c r="U290" s="63">
        <x:f>IF(P290="","",P290-T290)</x:f>
      </x:c>
      <x:c r="V290" s="60" t="n"/>
      <x:c r="W290" s="64" t="n"/>
      <x:c r="X290" s="64" t="n"/>
    </x:row>
    <x:row r="291">
      <x:c r="A291" s="58" t="n"/>
      <x:c r="B291" s="59" t="n"/>
      <x:c r="C291" s="59" t="n"/>
      <x:c r="D291" s="60" t="n"/>
      <x:c r="E291" s="60" t="n"/>
      <x:c r="F291" s="60" t="n"/>
      <x:c r="G291" s="60" t="n"/>
      <x:c r="H291" s="61" t="n"/>
      <x:c r="I291" s="61" t="n"/>
      <x:c r="J291" s="61" t="n"/>
      <x:c r="K291" s="61" t="n"/>
      <x:c r="L291" s="62" t="n"/>
      <x:c r="M291" s="61">
        <x:f>IF(OR(H291="",I291=""),"",ABS(H291-I291))</x:f>
      </x:c>
      <x:c r="N291" s="63">
        <x:f>IF(M291="","",M291*Paramètres!$B$6*L291)</x:f>
      </x:c>
      <x:c r="O291" s="61">
        <x:f>IF(OR(H291="",K291="",D291=""),"",IF(D291="Long",K291-H291,H291-K291))</x:f>
      </x:c>
      <x:c r="P291" s="63">
        <x:f>IF(O291="","",O291*Paramètres!$B$6*L291)</x:f>
      </x:c>
      <x:c r="Q291" s="61">
        <x:f>IF(OR(M291="",M291=0,O291=""),"",O291/M291)</x:f>
      </x:c>
      <x:c r="R291" s="61" t="n"/>
      <x:c r="S291" s="61" t="n"/>
      <x:c r="T291" s="63">
        <x:f>IF(L291="","",L291*(Paramètres!$B$7+Paramètres!$B$11*Paramètres!$B$5))</x:f>
      </x:c>
      <x:c r="U291" s="63">
        <x:f>IF(P291="","",P291-T291)</x:f>
      </x:c>
      <x:c r="V291" s="60" t="n"/>
      <x:c r="W291" s="64" t="n"/>
      <x:c r="X291" s="64" t="n"/>
    </x:row>
    <x:row r="292">
      <x:c r="A292" s="58" t="n"/>
      <x:c r="B292" s="59" t="n"/>
      <x:c r="C292" s="59" t="n"/>
      <x:c r="D292" s="60" t="n"/>
      <x:c r="E292" s="60" t="n"/>
      <x:c r="F292" s="60" t="n"/>
      <x:c r="G292" s="60" t="n"/>
      <x:c r="H292" s="61" t="n"/>
      <x:c r="I292" s="61" t="n"/>
      <x:c r="J292" s="61" t="n"/>
      <x:c r="K292" s="61" t="n"/>
      <x:c r="L292" s="62" t="n"/>
      <x:c r="M292" s="61">
        <x:f>IF(OR(H292="",I292=""),"",ABS(H292-I292))</x:f>
      </x:c>
      <x:c r="N292" s="63">
        <x:f>IF(M292="","",M292*Paramètres!$B$6*L292)</x:f>
      </x:c>
      <x:c r="O292" s="61">
        <x:f>IF(OR(H292="",K292="",D292=""),"",IF(D292="Long",K292-H292,H292-K292))</x:f>
      </x:c>
      <x:c r="P292" s="63">
        <x:f>IF(O292="","",O292*Paramètres!$B$6*L292)</x:f>
      </x:c>
      <x:c r="Q292" s="61">
        <x:f>IF(OR(M292="",M292=0,O292=""),"",O292/M292)</x:f>
      </x:c>
      <x:c r="R292" s="61" t="n"/>
      <x:c r="S292" s="61" t="n"/>
      <x:c r="T292" s="63">
        <x:f>IF(L292="","",L292*(Paramètres!$B$7+Paramètres!$B$11*Paramètres!$B$5))</x:f>
      </x:c>
      <x:c r="U292" s="63">
        <x:f>IF(P292="","",P292-T292)</x:f>
      </x:c>
      <x:c r="V292" s="60" t="n"/>
      <x:c r="W292" s="64" t="n"/>
      <x:c r="X292" s="64" t="n"/>
    </x:row>
    <x:row r="293">
      <x:c r="A293" s="58" t="n"/>
      <x:c r="B293" s="59" t="n"/>
      <x:c r="C293" s="59" t="n"/>
      <x:c r="D293" s="60" t="n"/>
      <x:c r="E293" s="60" t="n"/>
      <x:c r="F293" s="60" t="n"/>
      <x:c r="G293" s="60" t="n"/>
      <x:c r="H293" s="61" t="n"/>
      <x:c r="I293" s="61" t="n"/>
      <x:c r="J293" s="61" t="n"/>
      <x:c r="K293" s="61" t="n"/>
      <x:c r="L293" s="62" t="n"/>
      <x:c r="M293" s="61">
        <x:f>IF(OR(H293="",I293=""),"",ABS(H293-I293))</x:f>
      </x:c>
      <x:c r="N293" s="63">
        <x:f>IF(M293="","",M293*Paramètres!$B$6*L293)</x:f>
      </x:c>
      <x:c r="O293" s="61">
        <x:f>IF(OR(H293="",K293="",D293=""),"",IF(D293="Long",K293-H293,H293-K293))</x:f>
      </x:c>
      <x:c r="P293" s="63">
        <x:f>IF(O293="","",O293*Paramètres!$B$6*L293)</x:f>
      </x:c>
      <x:c r="Q293" s="61">
        <x:f>IF(OR(M293="",M293=0,O293=""),"",O293/M293)</x:f>
      </x:c>
      <x:c r="R293" s="61" t="n"/>
      <x:c r="S293" s="61" t="n"/>
      <x:c r="T293" s="63">
        <x:f>IF(L293="","",L293*(Paramètres!$B$7+Paramètres!$B$11*Paramètres!$B$5))</x:f>
      </x:c>
      <x:c r="U293" s="63">
        <x:f>IF(P293="","",P293-T293)</x:f>
      </x:c>
      <x:c r="V293" s="60" t="n"/>
      <x:c r="W293" s="64" t="n"/>
      <x:c r="X293" s="64" t="n"/>
    </x:row>
    <x:row r="294">
      <x:c r="A294" s="58" t="n"/>
      <x:c r="B294" s="59" t="n"/>
      <x:c r="C294" s="59" t="n"/>
      <x:c r="D294" s="60" t="n"/>
      <x:c r="E294" s="60" t="n"/>
      <x:c r="F294" s="60" t="n"/>
      <x:c r="G294" s="60" t="n"/>
      <x:c r="H294" s="61" t="n"/>
      <x:c r="I294" s="61" t="n"/>
      <x:c r="J294" s="61" t="n"/>
      <x:c r="K294" s="61" t="n"/>
      <x:c r="L294" s="62" t="n"/>
      <x:c r="M294" s="61">
        <x:f>IF(OR(H294="",I294=""),"",ABS(H294-I294))</x:f>
      </x:c>
      <x:c r="N294" s="63">
        <x:f>IF(M294="","",M294*Paramètres!$B$6*L294)</x:f>
      </x:c>
      <x:c r="O294" s="61">
        <x:f>IF(OR(H294="",K294="",D294=""),"",IF(D294="Long",K294-H294,H294-K294))</x:f>
      </x:c>
      <x:c r="P294" s="63">
        <x:f>IF(O294="","",O294*Paramètres!$B$6*L294)</x:f>
      </x:c>
      <x:c r="Q294" s="61">
        <x:f>IF(OR(M294="",M294=0,O294=""),"",O294/M294)</x:f>
      </x:c>
      <x:c r="R294" s="61" t="n"/>
      <x:c r="S294" s="61" t="n"/>
      <x:c r="T294" s="63">
        <x:f>IF(L294="","",L294*(Paramètres!$B$7+Paramètres!$B$11*Paramètres!$B$5))</x:f>
      </x:c>
      <x:c r="U294" s="63">
        <x:f>IF(P294="","",P294-T294)</x:f>
      </x:c>
      <x:c r="V294" s="60" t="n"/>
      <x:c r="W294" s="64" t="n"/>
      <x:c r="X294" s="64" t="n"/>
    </x:row>
    <x:row r="295">
      <x:c r="A295" s="58" t="n"/>
      <x:c r="B295" s="59" t="n"/>
      <x:c r="C295" s="59" t="n"/>
      <x:c r="D295" s="60" t="n"/>
      <x:c r="E295" s="60" t="n"/>
      <x:c r="F295" s="60" t="n"/>
      <x:c r="G295" s="60" t="n"/>
      <x:c r="H295" s="61" t="n"/>
      <x:c r="I295" s="61" t="n"/>
      <x:c r="J295" s="61" t="n"/>
      <x:c r="K295" s="61" t="n"/>
      <x:c r="L295" s="62" t="n"/>
      <x:c r="M295" s="61">
        <x:f>IF(OR(H295="",I295=""),"",ABS(H295-I295))</x:f>
      </x:c>
      <x:c r="N295" s="63">
        <x:f>IF(M295="","",M295*Paramètres!$B$6*L295)</x:f>
      </x:c>
      <x:c r="O295" s="61">
        <x:f>IF(OR(H295="",K295="",D295=""),"",IF(D295="Long",K295-H295,H295-K295))</x:f>
      </x:c>
      <x:c r="P295" s="63">
        <x:f>IF(O295="","",O295*Paramètres!$B$6*L295)</x:f>
      </x:c>
      <x:c r="Q295" s="61">
        <x:f>IF(OR(M295="",M295=0,O295=""),"",O295/M295)</x:f>
      </x:c>
      <x:c r="R295" s="61" t="n"/>
      <x:c r="S295" s="61" t="n"/>
      <x:c r="T295" s="63">
        <x:f>IF(L295="","",L295*(Paramètres!$B$7+Paramètres!$B$11*Paramètres!$B$5))</x:f>
      </x:c>
      <x:c r="U295" s="63">
        <x:f>IF(P295="","",P295-T295)</x:f>
      </x:c>
      <x:c r="V295" s="60" t="n"/>
      <x:c r="W295" s="64" t="n"/>
      <x:c r="X295" s="64" t="n"/>
    </x:row>
    <x:row r="296">
      <x:c r="A296" s="58" t="n"/>
      <x:c r="B296" s="59" t="n"/>
      <x:c r="C296" s="59" t="n"/>
      <x:c r="D296" s="60" t="n"/>
      <x:c r="E296" s="60" t="n"/>
      <x:c r="F296" s="60" t="n"/>
      <x:c r="G296" s="60" t="n"/>
      <x:c r="H296" s="61" t="n"/>
      <x:c r="I296" s="61" t="n"/>
      <x:c r="J296" s="61" t="n"/>
      <x:c r="K296" s="61" t="n"/>
      <x:c r="L296" s="62" t="n"/>
      <x:c r="M296" s="61">
        <x:f>IF(OR(H296="",I296=""),"",ABS(H296-I296))</x:f>
      </x:c>
      <x:c r="N296" s="63">
        <x:f>IF(M296="","",M296*Paramètres!$B$6*L296)</x:f>
      </x:c>
      <x:c r="O296" s="61">
        <x:f>IF(OR(H296="",K296="",D296=""),"",IF(D296="Long",K296-H296,H296-K296))</x:f>
      </x:c>
      <x:c r="P296" s="63">
        <x:f>IF(O296="","",O296*Paramètres!$B$6*L296)</x:f>
      </x:c>
      <x:c r="Q296" s="61">
        <x:f>IF(OR(M296="",M296=0,O296=""),"",O296/M296)</x:f>
      </x:c>
      <x:c r="R296" s="61" t="n"/>
      <x:c r="S296" s="61" t="n"/>
      <x:c r="T296" s="63">
        <x:f>IF(L296="","",L296*(Paramètres!$B$7+Paramètres!$B$11*Paramètres!$B$5))</x:f>
      </x:c>
      <x:c r="U296" s="63">
        <x:f>IF(P296="","",P296-T296)</x:f>
      </x:c>
      <x:c r="V296" s="60" t="n"/>
      <x:c r="W296" s="64" t="n"/>
      <x:c r="X296" s="64" t="n"/>
    </x:row>
    <x:row r="297">
      <x:c r="A297" s="58" t="n"/>
      <x:c r="B297" s="59" t="n"/>
      <x:c r="C297" s="59" t="n"/>
      <x:c r="D297" s="60" t="n"/>
      <x:c r="E297" s="60" t="n"/>
      <x:c r="F297" s="60" t="n"/>
      <x:c r="G297" s="60" t="n"/>
      <x:c r="H297" s="61" t="n"/>
      <x:c r="I297" s="61" t="n"/>
      <x:c r="J297" s="61" t="n"/>
      <x:c r="K297" s="61" t="n"/>
      <x:c r="L297" s="62" t="n"/>
      <x:c r="M297" s="61">
        <x:f>IF(OR(H297="",I297=""),"",ABS(H297-I297))</x:f>
      </x:c>
      <x:c r="N297" s="63">
        <x:f>IF(M297="","",M297*Paramètres!$B$6*L297)</x:f>
      </x:c>
      <x:c r="O297" s="61">
        <x:f>IF(OR(H297="",K297="",D297=""),"",IF(D297="Long",K297-H297,H297-K297))</x:f>
      </x:c>
      <x:c r="P297" s="63">
        <x:f>IF(O297="","",O297*Paramètres!$B$6*L297)</x:f>
      </x:c>
      <x:c r="Q297" s="61">
        <x:f>IF(OR(M297="",M297=0,O297=""),"",O297/M297)</x:f>
      </x:c>
      <x:c r="R297" s="61" t="n"/>
      <x:c r="S297" s="61" t="n"/>
      <x:c r="T297" s="63">
        <x:f>IF(L297="","",L297*(Paramètres!$B$7+Paramètres!$B$11*Paramètres!$B$5))</x:f>
      </x:c>
      <x:c r="U297" s="63">
        <x:f>IF(P297="","",P297-T297)</x:f>
      </x:c>
      <x:c r="V297" s="60" t="n"/>
      <x:c r="W297" s="64" t="n"/>
      <x:c r="X297" s="64" t="n"/>
    </x:row>
    <x:row r="298">
      <x:c r="A298" s="58" t="n"/>
      <x:c r="B298" s="59" t="n"/>
      <x:c r="C298" s="59" t="n"/>
      <x:c r="D298" s="60" t="n"/>
      <x:c r="E298" s="60" t="n"/>
      <x:c r="F298" s="60" t="n"/>
      <x:c r="G298" s="60" t="n"/>
      <x:c r="H298" s="61" t="n"/>
      <x:c r="I298" s="61" t="n"/>
      <x:c r="J298" s="61" t="n"/>
      <x:c r="K298" s="61" t="n"/>
      <x:c r="L298" s="62" t="n"/>
      <x:c r="M298" s="61">
        <x:f>IF(OR(H298="",I298=""),"",ABS(H298-I298))</x:f>
      </x:c>
      <x:c r="N298" s="63">
        <x:f>IF(M298="","",M298*Paramètres!$B$6*L298)</x:f>
      </x:c>
      <x:c r="O298" s="61">
        <x:f>IF(OR(H298="",K298="",D298=""),"",IF(D298="Long",K298-H298,H298-K298))</x:f>
      </x:c>
      <x:c r="P298" s="63">
        <x:f>IF(O298="","",O298*Paramètres!$B$6*L298)</x:f>
      </x:c>
      <x:c r="Q298" s="61">
        <x:f>IF(OR(M298="",M298=0,O298=""),"",O298/M298)</x:f>
      </x:c>
      <x:c r="R298" s="61" t="n"/>
      <x:c r="S298" s="61" t="n"/>
      <x:c r="T298" s="63">
        <x:f>IF(L298="","",L298*(Paramètres!$B$7+Paramètres!$B$11*Paramètres!$B$5))</x:f>
      </x:c>
      <x:c r="U298" s="63">
        <x:f>IF(P298="","",P298-T298)</x:f>
      </x:c>
      <x:c r="V298" s="60" t="n"/>
      <x:c r="W298" s="64" t="n"/>
      <x:c r="X298" s="64" t="n"/>
    </x:row>
    <x:row r="299">
      <x:c r="A299" s="58" t="n"/>
      <x:c r="B299" s="59" t="n"/>
      <x:c r="C299" s="59" t="n"/>
      <x:c r="D299" s="60" t="n"/>
      <x:c r="E299" s="60" t="n"/>
      <x:c r="F299" s="60" t="n"/>
      <x:c r="G299" s="60" t="n"/>
      <x:c r="H299" s="61" t="n"/>
      <x:c r="I299" s="61" t="n"/>
      <x:c r="J299" s="61" t="n"/>
      <x:c r="K299" s="61" t="n"/>
      <x:c r="L299" s="62" t="n"/>
      <x:c r="M299" s="61">
        <x:f>IF(OR(H299="",I299=""),"",ABS(H299-I299))</x:f>
      </x:c>
      <x:c r="N299" s="63">
        <x:f>IF(M299="","",M299*Paramètres!$B$6*L299)</x:f>
      </x:c>
      <x:c r="O299" s="61">
        <x:f>IF(OR(H299="",K299="",D299=""),"",IF(D299="Long",K299-H299,H299-K299))</x:f>
      </x:c>
      <x:c r="P299" s="63">
        <x:f>IF(O299="","",O299*Paramètres!$B$6*L299)</x:f>
      </x:c>
      <x:c r="Q299" s="61">
        <x:f>IF(OR(M299="",M299=0,O299=""),"",O299/M299)</x:f>
      </x:c>
      <x:c r="R299" s="61" t="n"/>
      <x:c r="S299" s="61" t="n"/>
      <x:c r="T299" s="63">
        <x:f>IF(L299="","",L299*(Paramètres!$B$7+Paramètres!$B$11*Paramètres!$B$5))</x:f>
      </x:c>
      <x:c r="U299" s="63">
        <x:f>IF(P299="","",P299-T299)</x:f>
      </x:c>
      <x:c r="V299" s="60" t="n"/>
      <x:c r="W299" s="64" t="n"/>
      <x:c r="X299" s="64" t="n"/>
    </x:row>
    <x:row r="300">
      <x:c r="A300" s="58" t="n"/>
      <x:c r="B300" s="59" t="n"/>
      <x:c r="C300" s="59" t="n"/>
      <x:c r="D300" s="60" t="n"/>
      <x:c r="E300" s="60" t="n"/>
      <x:c r="F300" s="60" t="n"/>
      <x:c r="G300" s="60" t="n"/>
      <x:c r="H300" s="61" t="n"/>
      <x:c r="I300" s="61" t="n"/>
      <x:c r="J300" s="61" t="n"/>
      <x:c r="K300" s="61" t="n"/>
      <x:c r="L300" s="62" t="n"/>
      <x:c r="M300" s="61">
        <x:f>IF(OR(H300="",I300=""),"",ABS(H300-I300))</x:f>
      </x:c>
      <x:c r="N300" s="63">
        <x:f>IF(M300="","",M300*Paramètres!$B$6*L300)</x:f>
      </x:c>
      <x:c r="O300" s="61">
        <x:f>IF(OR(H300="",K300="",D300=""),"",IF(D300="Long",K300-H300,H300-K300))</x:f>
      </x:c>
      <x:c r="P300" s="63">
        <x:f>IF(O300="","",O300*Paramètres!$B$6*L300)</x:f>
      </x:c>
      <x:c r="Q300" s="61">
        <x:f>IF(OR(M300="",M300=0,O300=""),"",O300/M300)</x:f>
      </x:c>
      <x:c r="R300" s="61" t="n"/>
      <x:c r="S300" s="61" t="n"/>
      <x:c r="T300" s="63">
        <x:f>IF(L300="","",L300*(Paramètres!$B$7+Paramètres!$B$11*Paramètres!$B$5))</x:f>
      </x:c>
      <x:c r="U300" s="63">
        <x:f>IF(P300="","",P300-T300)</x:f>
      </x:c>
      <x:c r="V300" s="60" t="n"/>
      <x:c r="W300" s="64" t="n"/>
      <x:c r="X300" s="64" t="n"/>
    </x:row>
    <x:row r="301">
      <x:c r="A301" s="58" t="n"/>
      <x:c r="B301" s="59" t="n"/>
      <x:c r="C301" s="59" t="n"/>
      <x:c r="D301" s="60" t="n"/>
      <x:c r="E301" s="60" t="n"/>
      <x:c r="F301" s="60" t="n"/>
      <x:c r="G301" s="60" t="n"/>
      <x:c r="H301" s="61" t="n"/>
      <x:c r="I301" s="61" t="n"/>
      <x:c r="J301" s="61" t="n"/>
      <x:c r="K301" s="61" t="n"/>
      <x:c r="L301" s="62" t="n"/>
      <x:c r="M301" s="61">
        <x:f>IF(OR(H301="",I301=""),"",ABS(H301-I301))</x:f>
      </x:c>
      <x:c r="N301" s="63">
        <x:f>IF(M301="","",M301*Paramètres!$B$6*L301)</x:f>
      </x:c>
      <x:c r="O301" s="61">
        <x:f>IF(OR(H301="",K301="",D301=""),"",IF(D301="Long",K301-H301,H301-K301))</x:f>
      </x:c>
      <x:c r="P301" s="63">
        <x:f>IF(O301="","",O301*Paramètres!$B$6*L301)</x:f>
      </x:c>
      <x:c r="Q301" s="61">
        <x:f>IF(OR(M301="",M301=0,O301=""),"",O301/M301)</x:f>
      </x:c>
      <x:c r="R301" s="61" t="n"/>
      <x:c r="S301" s="61" t="n"/>
      <x:c r="T301" s="63">
        <x:f>IF(L301="","",L301*(Paramètres!$B$7+Paramètres!$B$11*Paramètres!$B$5))</x:f>
      </x:c>
      <x:c r="U301" s="63">
        <x:f>IF(P301="","",P301-T301)</x:f>
      </x:c>
      <x:c r="V301" s="60" t="n"/>
      <x:c r="W301" s="64" t="n"/>
      <x:c r="X301" s="64" t="n"/>
    </x:row>
    <x:row r="302">
      <x:c r="A302" s="58" t="n"/>
      <x:c r="B302" s="59" t="n"/>
      <x:c r="C302" s="59" t="n"/>
      <x:c r="D302" s="60" t="n"/>
      <x:c r="E302" s="60" t="n"/>
      <x:c r="F302" s="60" t="n"/>
      <x:c r="G302" s="60" t="n"/>
      <x:c r="H302" s="61" t="n"/>
      <x:c r="I302" s="61" t="n"/>
      <x:c r="J302" s="61" t="n"/>
      <x:c r="K302" s="61" t="n"/>
      <x:c r="L302" s="62" t="n"/>
      <x:c r="M302" s="61">
        <x:f>IF(OR(H302="",I302=""),"",ABS(H302-I302))</x:f>
      </x:c>
      <x:c r="N302" s="63">
        <x:f>IF(M302="","",M302*Paramètres!$B$6*L302)</x:f>
      </x:c>
      <x:c r="O302" s="61">
        <x:f>IF(OR(H302="",K302="",D302=""),"",IF(D302="Long",K302-H302,H302-K302))</x:f>
      </x:c>
      <x:c r="P302" s="63">
        <x:f>IF(O302="","",O302*Paramètres!$B$6*L302)</x:f>
      </x:c>
      <x:c r="Q302" s="61">
        <x:f>IF(OR(M302="",M302=0,O302=""),"",O302/M302)</x:f>
      </x:c>
      <x:c r="R302" s="61" t="n"/>
      <x:c r="S302" s="61" t="n"/>
      <x:c r="T302" s="63">
        <x:f>IF(L302="","",L302*(Paramètres!$B$7+Paramètres!$B$11*Paramètres!$B$5))</x:f>
      </x:c>
      <x:c r="U302" s="63">
        <x:f>IF(P302="","",P302-T302)</x:f>
      </x:c>
      <x:c r="V302" s="60" t="n"/>
      <x:c r="W302" s="64" t="n"/>
      <x:c r="X302" s="64" t="n"/>
    </x:row>
    <x:row r="303">
      <x:c r="A303" s="58" t="n"/>
      <x:c r="B303" s="59" t="n"/>
      <x:c r="C303" s="59" t="n"/>
      <x:c r="D303" s="60" t="n"/>
      <x:c r="E303" s="60" t="n"/>
      <x:c r="F303" s="60" t="n"/>
      <x:c r="G303" s="60" t="n"/>
      <x:c r="H303" s="61" t="n"/>
      <x:c r="I303" s="61" t="n"/>
      <x:c r="J303" s="61" t="n"/>
      <x:c r="K303" s="61" t="n"/>
      <x:c r="L303" s="62" t="n"/>
      <x:c r="M303" s="61">
        <x:f>IF(OR(H303="",I303=""),"",ABS(H303-I303))</x:f>
      </x:c>
      <x:c r="N303" s="63">
        <x:f>IF(M303="","",M303*Paramètres!$B$6*L303)</x:f>
      </x:c>
      <x:c r="O303" s="61">
        <x:f>IF(OR(H303="",K303="",D303=""),"",IF(D303="Long",K303-H303,H303-K303))</x:f>
      </x:c>
      <x:c r="P303" s="63">
        <x:f>IF(O303="","",O303*Paramètres!$B$6*L303)</x:f>
      </x:c>
      <x:c r="Q303" s="61">
        <x:f>IF(OR(M303="",M303=0,O303=""),"",O303/M303)</x:f>
      </x:c>
      <x:c r="R303" s="61" t="n"/>
      <x:c r="S303" s="61" t="n"/>
      <x:c r="T303" s="63">
        <x:f>IF(L303="","",L303*(Paramètres!$B$7+Paramètres!$B$11*Paramètres!$B$5))</x:f>
      </x:c>
      <x:c r="U303" s="63">
        <x:f>IF(P303="","",P303-T303)</x:f>
      </x:c>
      <x:c r="V303" s="60" t="n"/>
      <x:c r="W303" s="64" t="n"/>
      <x:c r="X303" s="64" t="n"/>
    </x:row>
    <x:row r="304">
      <x:c r="A304" s="58" t="n"/>
      <x:c r="B304" s="59" t="n"/>
      <x:c r="C304" s="59" t="n"/>
      <x:c r="D304" s="60" t="n"/>
      <x:c r="E304" s="60" t="n"/>
      <x:c r="F304" s="60" t="n"/>
      <x:c r="G304" s="60" t="n"/>
      <x:c r="H304" s="61" t="n"/>
      <x:c r="I304" s="61" t="n"/>
      <x:c r="J304" s="61" t="n"/>
      <x:c r="K304" s="61" t="n"/>
      <x:c r="L304" s="62" t="n"/>
      <x:c r="M304" s="61">
        <x:f>IF(OR(H304="",I304=""),"",ABS(H304-I304))</x:f>
      </x:c>
      <x:c r="N304" s="63">
        <x:f>IF(M304="","",M304*Paramètres!$B$6*L304)</x:f>
      </x:c>
      <x:c r="O304" s="61">
        <x:f>IF(OR(H304="",K304="",D304=""),"",IF(D304="Long",K304-H304,H304-K304))</x:f>
      </x:c>
      <x:c r="P304" s="63">
        <x:f>IF(O304="","",O304*Paramètres!$B$6*L304)</x:f>
      </x:c>
      <x:c r="Q304" s="61">
        <x:f>IF(OR(M304="",M304=0,O304=""),"",O304/M304)</x:f>
      </x:c>
      <x:c r="R304" s="61" t="n"/>
      <x:c r="S304" s="61" t="n"/>
      <x:c r="T304" s="63">
        <x:f>IF(L304="","",L304*(Paramètres!$B$7+Paramètres!$B$11*Paramètres!$B$5))</x:f>
      </x:c>
      <x:c r="U304" s="63">
        <x:f>IF(P304="","",P304-T304)</x:f>
      </x:c>
      <x:c r="V304" s="60" t="n"/>
      <x:c r="W304" s="64" t="n"/>
      <x:c r="X304" s="64" t="n"/>
    </x:row>
    <x:row r="305">
      <x:c r="A305" s="58" t="n"/>
      <x:c r="B305" s="59" t="n"/>
      <x:c r="C305" s="59" t="n"/>
      <x:c r="D305" s="60" t="n"/>
      <x:c r="E305" s="60" t="n"/>
      <x:c r="F305" s="60" t="n"/>
      <x:c r="G305" s="60" t="n"/>
      <x:c r="H305" s="61" t="n"/>
      <x:c r="I305" s="61" t="n"/>
      <x:c r="J305" s="61" t="n"/>
      <x:c r="K305" s="61" t="n"/>
      <x:c r="L305" s="62" t="n"/>
      <x:c r="M305" s="61">
        <x:f>IF(OR(H305="",I305=""),"",ABS(H305-I305))</x:f>
      </x:c>
      <x:c r="N305" s="63">
        <x:f>IF(M305="","",M305*Paramètres!$B$6*L305)</x:f>
      </x:c>
      <x:c r="O305" s="61">
        <x:f>IF(OR(H305="",K305="",D305=""),"",IF(D305="Long",K305-H305,H305-K305))</x:f>
      </x:c>
      <x:c r="P305" s="63">
        <x:f>IF(O305="","",O305*Paramètres!$B$6*L305)</x:f>
      </x:c>
      <x:c r="Q305" s="61">
        <x:f>IF(OR(M305="",M305=0,O305=""),"",O305/M305)</x:f>
      </x:c>
      <x:c r="R305" s="61" t="n"/>
      <x:c r="S305" s="61" t="n"/>
      <x:c r="T305" s="63">
        <x:f>IF(L305="","",L305*(Paramètres!$B$7+Paramètres!$B$11*Paramètres!$B$5))</x:f>
      </x:c>
      <x:c r="U305" s="63">
        <x:f>IF(P305="","",P305-T305)</x:f>
      </x:c>
      <x:c r="V305" s="60" t="n"/>
      <x:c r="W305" s="64" t="n"/>
      <x:c r="X305" s="64" t="n"/>
    </x:row>
    <x:row r="306">
      <x:c r="A306" s="58" t="n"/>
      <x:c r="B306" s="59" t="n"/>
      <x:c r="C306" s="59" t="n"/>
      <x:c r="D306" s="60" t="n"/>
      <x:c r="E306" s="60" t="n"/>
      <x:c r="F306" s="60" t="n"/>
      <x:c r="G306" s="60" t="n"/>
      <x:c r="H306" s="61" t="n"/>
      <x:c r="I306" s="61" t="n"/>
      <x:c r="J306" s="61" t="n"/>
      <x:c r="K306" s="61" t="n"/>
      <x:c r="L306" s="62" t="n"/>
      <x:c r="M306" s="61">
        <x:f>IF(OR(H306="",I306=""),"",ABS(H306-I306))</x:f>
      </x:c>
      <x:c r="N306" s="63">
        <x:f>IF(M306="","",M306*Paramètres!$B$6*L306)</x:f>
      </x:c>
      <x:c r="O306" s="61">
        <x:f>IF(OR(H306="",K306="",D306=""),"",IF(D306="Long",K306-H306,H306-K306))</x:f>
      </x:c>
      <x:c r="P306" s="63">
        <x:f>IF(O306="","",O306*Paramètres!$B$6*L306)</x:f>
      </x:c>
      <x:c r="Q306" s="61">
        <x:f>IF(OR(M306="",M306=0,O306=""),"",O306/M306)</x:f>
      </x:c>
      <x:c r="R306" s="61" t="n"/>
      <x:c r="S306" s="61" t="n"/>
      <x:c r="T306" s="63">
        <x:f>IF(L306="","",L306*(Paramètres!$B$7+Paramètres!$B$11*Paramètres!$B$5))</x:f>
      </x:c>
      <x:c r="U306" s="63">
        <x:f>IF(P306="","",P306-T306)</x:f>
      </x:c>
      <x:c r="V306" s="60" t="n"/>
      <x:c r="W306" s="64" t="n"/>
      <x:c r="X306" s="64" t="n"/>
    </x:row>
    <x:row r="307">
      <x:c r="A307" s="58" t="n"/>
      <x:c r="B307" s="59" t="n"/>
      <x:c r="C307" s="59" t="n"/>
      <x:c r="D307" s="60" t="n"/>
      <x:c r="E307" s="60" t="n"/>
      <x:c r="F307" s="60" t="n"/>
      <x:c r="G307" s="60" t="n"/>
      <x:c r="H307" s="61" t="n"/>
      <x:c r="I307" s="61" t="n"/>
      <x:c r="J307" s="61" t="n"/>
      <x:c r="K307" s="61" t="n"/>
      <x:c r="L307" s="62" t="n"/>
      <x:c r="M307" s="61">
        <x:f>IF(OR(H307="",I307=""),"",ABS(H307-I307))</x:f>
      </x:c>
      <x:c r="N307" s="63">
        <x:f>IF(M307="","",M307*Paramètres!$B$6*L307)</x:f>
      </x:c>
      <x:c r="O307" s="61">
        <x:f>IF(OR(H307="",K307="",D307=""),"",IF(D307="Long",K307-H307,H307-K307))</x:f>
      </x:c>
      <x:c r="P307" s="63">
        <x:f>IF(O307="","",O307*Paramètres!$B$6*L307)</x:f>
      </x:c>
      <x:c r="Q307" s="61">
        <x:f>IF(OR(M307="",M307=0,O307=""),"",O307/M307)</x:f>
      </x:c>
      <x:c r="R307" s="61" t="n"/>
      <x:c r="S307" s="61" t="n"/>
      <x:c r="T307" s="63">
        <x:f>IF(L307="","",L307*(Paramètres!$B$7+Paramètres!$B$11*Paramètres!$B$5))</x:f>
      </x:c>
      <x:c r="U307" s="63">
        <x:f>IF(P307="","",P307-T307)</x:f>
      </x:c>
      <x:c r="V307" s="60" t="n"/>
      <x:c r="W307" s="64" t="n"/>
      <x:c r="X307" s="64" t="n"/>
    </x:row>
    <x:row r="308">
      <x:c r="A308" s="58" t="n"/>
      <x:c r="B308" s="59" t="n"/>
      <x:c r="C308" s="59" t="n"/>
      <x:c r="D308" s="60" t="n"/>
      <x:c r="E308" s="60" t="n"/>
      <x:c r="F308" s="60" t="n"/>
      <x:c r="G308" s="60" t="n"/>
      <x:c r="H308" s="61" t="n"/>
      <x:c r="I308" s="61" t="n"/>
      <x:c r="J308" s="61" t="n"/>
      <x:c r="K308" s="61" t="n"/>
      <x:c r="L308" s="62" t="n"/>
      <x:c r="M308" s="61">
        <x:f>IF(OR(H308="",I308=""),"",ABS(H308-I308))</x:f>
      </x:c>
      <x:c r="N308" s="63">
        <x:f>IF(M308="","",M308*Paramètres!$B$6*L308)</x:f>
      </x:c>
      <x:c r="O308" s="61">
        <x:f>IF(OR(H308="",K308="",D308=""),"",IF(D308="Long",K308-H308,H308-K308))</x:f>
      </x:c>
      <x:c r="P308" s="63">
        <x:f>IF(O308="","",O308*Paramètres!$B$6*L308)</x:f>
      </x:c>
      <x:c r="Q308" s="61">
        <x:f>IF(OR(M308="",M308=0,O308=""),"",O308/M308)</x:f>
      </x:c>
      <x:c r="R308" s="61" t="n"/>
      <x:c r="S308" s="61" t="n"/>
      <x:c r="T308" s="63">
        <x:f>IF(L308="","",L308*(Paramètres!$B$7+Paramètres!$B$11*Paramètres!$B$5))</x:f>
      </x:c>
      <x:c r="U308" s="63">
        <x:f>IF(P308="","",P308-T308)</x:f>
      </x:c>
      <x:c r="V308" s="60" t="n"/>
      <x:c r="W308" s="64" t="n"/>
      <x:c r="X308" s="64" t="n"/>
    </x:row>
    <x:row r="309">
      <x:c r="A309" s="58" t="n"/>
      <x:c r="B309" s="59" t="n"/>
      <x:c r="C309" s="59" t="n"/>
      <x:c r="D309" s="60" t="n"/>
      <x:c r="E309" s="60" t="n"/>
      <x:c r="F309" s="60" t="n"/>
      <x:c r="G309" s="60" t="n"/>
      <x:c r="H309" s="61" t="n"/>
      <x:c r="I309" s="61" t="n"/>
      <x:c r="J309" s="61" t="n"/>
      <x:c r="K309" s="61" t="n"/>
      <x:c r="L309" s="62" t="n"/>
      <x:c r="M309" s="61">
        <x:f>IF(OR(H309="",I309=""),"",ABS(H309-I309))</x:f>
      </x:c>
      <x:c r="N309" s="63">
        <x:f>IF(M309="","",M309*Paramètres!$B$6*L309)</x:f>
      </x:c>
      <x:c r="O309" s="61">
        <x:f>IF(OR(H309="",K309="",D309=""),"",IF(D309="Long",K309-H309,H309-K309))</x:f>
      </x:c>
      <x:c r="P309" s="63">
        <x:f>IF(O309="","",O309*Paramètres!$B$6*L309)</x:f>
      </x:c>
      <x:c r="Q309" s="61">
        <x:f>IF(OR(M309="",M309=0,O309=""),"",O309/M309)</x:f>
      </x:c>
      <x:c r="R309" s="61" t="n"/>
      <x:c r="S309" s="61" t="n"/>
      <x:c r="T309" s="63">
        <x:f>IF(L309="","",L309*(Paramètres!$B$7+Paramètres!$B$11*Paramètres!$B$5))</x:f>
      </x:c>
      <x:c r="U309" s="63">
        <x:f>IF(P309="","",P309-T309)</x:f>
      </x:c>
      <x:c r="V309" s="60" t="n"/>
      <x:c r="W309" s="64" t="n"/>
      <x:c r="X309" s="64" t="n"/>
    </x:row>
    <x:row r="310">
      <x:c r="A310" s="58" t="n"/>
      <x:c r="B310" s="59" t="n"/>
      <x:c r="C310" s="59" t="n"/>
      <x:c r="D310" s="60" t="n"/>
      <x:c r="E310" s="60" t="n"/>
      <x:c r="F310" s="60" t="n"/>
      <x:c r="G310" s="60" t="n"/>
      <x:c r="H310" s="61" t="n"/>
      <x:c r="I310" s="61" t="n"/>
      <x:c r="J310" s="61" t="n"/>
      <x:c r="K310" s="61" t="n"/>
      <x:c r="L310" s="62" t="n"/>
      <x:c r="M310" s="61">
        <x:f>IF(OR(H310="",I310=""),"",ABS(H310-I310))</x:f>
      </x:c>
      <x:c r="N310" s="63">
        <x:f>IF(M310="","",M310*Paramètres!$B$6*L310)</x:f>
      </x:c>
      <x:c r="O310" s="61">
        <x:f>IF(OR(H310="",K310="",D310=""),"",IF(D310="Long",K310-H310,H310-K310))</x:f>
      </x:c>
      <x:c r="P310" s="63">
        <x:f>IF(O310="","",O310*Paramètres!$B$6*L310)</x:f>
      </x:c>
      <x:c r="Q310" s="61">
        <x:f>IF(OR(M310="",M310=0,O310=""),"",O310/M310)</x:f>
      </x:c>
      <x:c r="R310" s="61" t="n"/>
      <x:c r="S310" s="61" t="n"/>
      <x:c r="T310" s="63">
        <x:f>IF(L310="","",L310*(Paramètres!$B$7+Paramètres!$B$11*Paramètres!$B$5))</x:f>
      </x:c>
      <x:c r="U310" s="63">
        <x:f>IF(P310="","",P310-T310)</x:f>
      </x:c>
      <x:c r="V310" s="60" t="n"/>
      <x:c r="W310" s="64" t="n"/>
      <x:c r="X310" s="64" t="n"/>
    </x:row>
    <x:row r="311">
      <x:c r="A311" s="58" t="n"/>
      <x:c r="B311" s="59" t="n"/>
      <x:c r="C311" s="59" t="n"/>
      <x:c r="D311" s="60" t="n"/>
      <x:c r="E311" s="60" t="n"/>
      <x:c r="F311" s="60" t="n"/>
      <x:c r="G311" s="60" t="n"/>
      <x:c r="H311" s="61" t="n"/>
      <x:c r="I311" s="61" t="n"/>
      <x:c r="J311" s="61" t="n"/>
      <x:c r="K311" s="61" t="n"/>
      <x:c r="L311" s="62" t="n"/>
      <x:c r="M311" s="61">
        <x:f>IF(OR(H311="",I311=""),"",ABS(H311-I311))</x:f>
      </x:c>
      <x:c r="N311" s="63">
        <x:f>IF(M311="","",M311*Paramètres!$B$6*L311)</x:f>
      </x:c>
      <x:c r="O311" s="61">
        <x:f>IF(OR(H311="",K311="",D311=""),"",IF(D311="Long",K311-H311,H311-K311))</x:f>
      </x:c>
      <x:c r="P311" s="63">
        <x:f>IF(O311="","",O311*Paramètres!$B$6*L311)</x:f>
      </x:c>
      <x:c r="Q311" s="61">
        <x:f>IF(OR(M311="",M311=0,O311=""),"",O311/M311)</x:f>
      </x:c>
      <x:c r="R311" s="61" t="n"/>
      <x:c r="S311" s="61" t="n"/>
      <x:c r="T311" s="63">
        <x:f>IF(L311="","",L311*(Paramètres!$B$7+Paramètres!$B$11*Paramètres!$B$5))</x:f>
      </x:c>
      <x:c r="U311" s="63">
        <x:f>IF(P311="","",P311-T311)</x:f>
      </x:c>
      <x:c r="V311" s="60" t="n"/>
      <x:c r="W311" s="64" t="n"/>
      <x:c r="X311" s="64" t="n"/>
    </x:row>
    <x:row r="312">
      <x:c r="A312" s="58" t="n"/>
      <x:c r="B312" s="59" t="n"/>
      <x:c r="C312" s="59" t="n"/>
      <x:c r="D312" s="60" t="n"/>
      <x:c r="E312" s="60" t="n"/>
      <x:c r="F312" s="60" t="n"/>
      <x:c r="G312" s="60" t="n"/>
      <x:c r="H312" s="61" t="n"/>
      <x:c r="I312" s="61" t="n"/>
      <x:c r="J312" s="61" t="n"/>
      <x:c r="K312" s="61" t="n"/>
      <x:c r="L312" s="62" t="n"/>
      <x:c r="M312" s="61">
        <x:f>IF(OR(H312="",I312=""),"",ABS(H312-I312))</x:f>
      </x:c>
      <x:c r="N312" s="63">
        <x:f>IF(M312="","",M312*Paramètres!$B$6*L312)</x:f>
      </x:c>
      <x:c r="O312" s="61">
        <x:f>IF(OR(H312="",K312="",D312=""),"",IF(D312="Long",K312-H312,H312-K312))</x:f>
      </x:c>
      <x:c r="P312" s="63">
        <x:f>IF(O312="","",O312*Paramètres!$B$6*L312)</x:f>
      </x:c>
      <x:c r="Q312" s="61">
        <x:f>IF(OR(M312="",M312=0,O312=""),"",O312/M312)</x:f>
      </x:c>
      <x:c r="R312" s="61" t="n"/>
      <x:c r="S312" s="61" t="n"/>
      <x:c r="T312" s="63">
        <x:f>IF(L312="","",L312*(Paramètres!$B$7+Paramètres!$B$11*Paramètres!$B$5))</x:f>
      </x:c>
      <x:c r="U312" s="63">
        <x:f>IF(P312="","",P312-T312)</x:f>
      </x:c>
      <x:c r="V312" s="60" t="n"/>
      <x:c r="W312" s="64" t="n"/>
      <x:c r="X312" s="64" t="n"/>
    </x:row>
    <x:row r="313">
      <x:c r="A313" s="58" t="n"/>
      <x:c r="B313" s="59" t="n"/>
      <x:c r="C313" s="59" t="n"/>
      <x:c r="D313" s="60" t="n"/>
      <x:c r="E313" s="60" t="n"/>
      <x:c r="F313" s="60" t="n"/>
      <x:c r="G313" s="60" t="n"/>
      <x:c r="H313" s="61" t="n"/>
      <x:c r="I313" s="61" t="n"/>
      <x:c r="J313" s="61" t="n"/>
      <x:c r="K313" s="61" t="n"/>
      <x:c r="L313" s="62" t="n"/>
      <x:c r="M313" s="61">
        <x:f>IF(OR(H313="",I313=""),"",ABS(H313-I313))</x:f>
      </x:c>
      <x:c r="N313" s="63">
        <x:f>IF(M313="","",M313*Paramètres!$B$6*L313)</x:f>
      </x:c>
      <x:c r="O313" s="61">
        <x:f>IF(OR(H313="",K313="",D313=""),"",IF(D313="Long",K313-H313,H313-K313))</x:f>
      </x:c>
      <x:c r="P313" s="63">
        <x:f>IF(O313="","",O313*Paramètres!$B$6*L313)</x:f>
      </x:c>
      <x:c r="Q313" s="61">
        <x:f>IF(OR(M313="",M313=0,O313=""),"",O313/M313)</x:f>
      </x:c>
      <x:c r="R313" s="61" t="n"/>
      <x:c r="S313" s="61" t="n"/>
      <x:c r="T313" s="63">
        <x:f>IF(L313="","",L313*(Paramètres!$B$7+Paramètres!$B$11*Paramètres!$B$5))</x:f>
      </x:c>
      <x:c r="U313" s="63">
        <x:f>IF(P313="","",P313-T313)</x:f>
      </x:c>
      <x:c r="V313" s="60" t="n"/>
      <x:c r="W313" s="64" t="n"/>
      <x:c r="X313" s="64" t="n"/>
    </x:row>
    <x:row r="314">
      <x:c r="A314" s="58" t="n"/>
      <x:c r="B314" s="59" t="n"/>
      <x:c r="C314" s="59" t="n"/>
      <x:c r="D314" s="60" t="n"/>
      <x:c r="E314" s="60" t="n"/>
      <x:c r="F314" s="60" t="n"/>
      <x:c r="G314" s="60" t="n"/>
      <x:c r="H314" s="61" t="n"/>
      <x:c r="I314" s="61" t="n"/>
      <x:c r="J314" s="61" t="n"/>
      <x:c r="K314" s="61" t="n"/>
      <x:c r="L314" s="62" t="n"/>
      <x:c r="M314" s="61">
        <x:f>IF(OR(H314="",I314=""),"",ABS(H314-I314))</x:f>
      </x:c>
      <x:c r="N314" s="63">
        <x:f>IF(M314="","",M314*Paramètres!$B$6*L314)</x:f>
      </x:c>
      <x:c r="O314" s="61">
        <x:f>IF(OR(H314="",K314="",D314=""),"",IF(D314="Long",K314-H314,H314-K314))</x:f>
      </x:c>
      <x:c r="P314" s="63">
        <x:f>IF(O314="","",O314*Paramètres!$B$6*L314)</x:f>
      </x:c>
      <x:c r="Q314" s="61">
        <x:f>IF(OR(M314="",M314=0,O314=""),"",O314/M314)</x:f>
      </x:c>
      <x:c r="R314" s="61" t="n"/>
      <x:c r="S314" s="61" t="n"/>
      <x:c r="T314" s="63">
        <x:f>IF(L314="","",L314*(Paramètres!$B$7+Paramètres!$B$11*Paramètres!$B$5))</x:f>
      </x:c>
      <x:c r="U314" s="63">
        <x:f>IF(P314="","",P314-T314)</x:f>
      </x:c>
      <x:c r="V314" s="60" t="n"/>
      <x:c r="W314" s="64" t="n"/>
      <x:c r="X314" s="64" t="n"/>
    </x:row>
    <x:row r="315">
      <x:c r="A315" s="58" t="n"/>
      <x:c r="B315" s="59" t="n"/>
      <x:c r="C315" s="59" t="n"/>
      <x:c r="D315" s="60" t="n"/>
      <x:c r="E315" s="60" t="n"/>
      <x:c r="F315" s="60" t="n"/>
      <x:c r="G315" s="60" t="n"/>
      <x:c r="H315" s="61" t="n"/>
      <x:c r="I315" s="61" t="n"/>
      <x:c r="J315" s="61" t="n"/>
      <x:c r="K315" s="61" t="n"/>
      <x:c r="L315" s="62" t="n"/>
      <x:c r="M315" s="61">
        <x:f>IF(OR(H315="",I315=""),"",ABS(H315-I315))</x:f>
      </x:c>
      <x:c r="N315" s="63">
        <x:f>IF(M315="","",M315*Paramètres!$B$6*L315)</x:f>
      </x:c>
      <x:c r="O315" s="61">
        <x:f>IF(OR(H315="",K315="",D315=""),"",IF(D315="Long",K315-H315,H315-K315))</x:f>
      </x:c>
      <x:c r="P315" s="63">
        <x:f>IF(O315="","",O315*Paramètres!$B$6*L315)</x:f>
      </x:c>
      <x:c r="Q315" s="61">
        <x:f>IF(OR(M315="",M315=0,O315=""),"",O315/M315)</x:f>
      </x:c>
      <x:c r="R315" s="61" t="n"/>
      <x:c r="S315" s="61" t="n"/>
      <x:c r="T315" s="63">
        <x:f>IF(L315="","",L315*(Paramètres!$B$7+Paramètres!$B$11*Paramètres!$B$5))</x:f>
      </x:c>
      <x:c r="U315" s="63">
        <x:f>IF(P315="","",P315-T315)</x:f>
      </x:c>
      <x:c r="V315" s="60" t="n"/>
      <x:c r="W315" s="64" t="n"/>
      <x:c r="X315" s="64" t="n"/>
    </x:row>
    <x:row r="316">
      <x:c r="A316" s="58" t="n"/>
      <x:c r="B316" s="59" t="n"/>
      <x:c r="C316" s="59" t="n"/>
      <x:c r="D316" s="60" t="n"/>
      <x:c r="E316" s="60" t="n"/>
      <x:c r="F316" s="60" t="n"/>
      <x:c r="G316" s="60" t="n"/>
      <x:c r="H316" s="61" t="n"/>
      <x:c r="I316" s="61" t="n"/>
      <x:c r="J316" s="61" t="n"/>
      <x:c r="K316" s="61" t="n"/>
      <x:c r="L316" s="62" t="n"/>
      <x:c r="M316" s="61">
        <x:f>IF(OR(H316="",I316=""),"",ABS(H316-I316))</x:f>
      </x:c>
      <x:c r="N316" s="63">
        <x:f>IF(M316="","",M316*Paramètres!$B$6*L316)</x:f>
      </x:c>
      <x:c r="O316" s="61">
        <x:f>IF(OR(H316="",K316="",D316=""),"",IF(D316="Long",K316-H316,H316-K316))</x:f>
      </x:c>
      <x:c r="P316" s="63">
        <x:f>IF(O316="","",O316*Paramètres!$B$6*L316)</x:f>
      </x:c>
      <x:c r="Q316" s="61">
        <x:f>IF(OR(M316="",M316=0,O316=""),"",O316/M316)</x:f>
      </x:c>
      <x:c r="R316" s="61" t="n"/>
      <x:c r="S316" s="61" t="n"/>
      <x:c r="T316" s="63">
        <x:f>IF(L316="","",L316*(Paramètres!$B$7+Paramètres!$B$11*Paramètres!$B$5))</x:f>
      </x:c>
      <x:c r="U316" s="63">
        <x:f>IF(P316="","",P316-T316)</x:f>
      </x:c>
      <x:c r="V316" s="60" t="n"/>
      <x:c r="W316" s="64" t="n"/>
      <x:c r="X316" s="64" t="n"/>
    </x:row>
    <x:row r="317">
      <x:c r="A317" s="58" t="n"/>
      <x:c r="B317" s="59" t="n"/>
      <x:c r="C317" s="59" t="n"/>
      <x:c r="D317" s="60" t="n"/>
      <x:c r="E317" s="60" t="n"/>
      <x:c r="F317" s="60" t="n"/>
      <x:c r="G317" s="60" t="n"/>
      <x:c r="H317" s="61" t="n"/>
      <x:c r="I317" s="61" t="n"/>
      <x:c r="J317" s="61" t="n"/>
      <x:c r="K317" s="61" t="n"/>
      <x:c r="L317" s="62" t="n"/>
      <x:c r="M317" s="61">
        <x:f>IF(OR(H317="",I317=""),"",ABS(H317-I317))</x:f>
      </x:c>
      <x:c r="N317" s="63">
        <x:f>IF(M317="","",M317*Paramètres!$B$6*L317)</x:f>
      </x:c>
      <x:c r="O317" s="61">
        <x:f>IF(OR(H317="",K317="",D317=""),"",IF(D317="Long",K317-H317,H317-K317))</x:f>
      </x:c>
      <x:c r="P317" s="63">
        <x:f>IF(O317="","",O317*Paramètres!$B$6*L317)</x:f>
      </x:c>
      <x:c r="Q317" s="61">
        <x:f>IF(OR(M317="",M317=0,O317=""),"",O317/M317)</x:f>
      </x:c>
      <x:c r="R317" s="61" t="n"/>
      <x:c r="S317" s="61" t="n"/>
      <x:c r="T317" s="63">
        <x:f>IF(L317="","",L317*(Paramètres!$B$7+Paramètres!$B$11*Paramètres!$B$5))</x:f>
      </x:c>
      <x:c r="U317" s="63">
        <x:f>IF(P317="","",P317-T317)</x:f>
      </x:c>
      <x:c r="V317" s="60" t="n"/>
      <x:c r="W317" s="64" t="n"/>
      <x:c r="X317" s="64" t="n"/>
    </x:row>
    <x:row r="318">
      <x:c r="A318" s="58" t="n"/>
      <x:c r="B318" s="59" t="n"/>
      <x:c r="C318" s="59" t="n"/>
      <x:c r="D318" s="60" t="n"/>
      <x:c r="E318" s="60" t="n"/>
      <x:c r="F318" s="60" t="n"/>
      <x:c r="G318" s="60" t="n"/>
      <x:c r="H318" s="61" t="n"/>
      <x:c r="I318" s="61" t="n"/>
      <x:c r="J318" s="61" t="n"/>
      <x:c r="K318" s="61" t="n"/>
      <x:c r="L318" s="62" t="n"/>
      <x:c r="M318" s="61">
        <x:f>IF(OR(H318="",I318=""),"",ABS(H318-I318))</x:f>
      </x:c>
      <x:c r="N318" s="63">
        <x:f>IF(M318="","",M318*Paramètres!$B$6*L318)</x:f>
      </x:c>
      <x:c r="O318" s="61">
        <x:f>IF(OR(H318="",K318="",D318=""),"",IF(D318="Long",K318-H318,H318-K318))</x:f>
      </x:c>
      <x:c r="P318" s="63">
        <x:f>IF(O318="","",O318*Paramètres!$B$6*L318)</x:f>
      </x:c>
      <x:c r="Q318" s="61">
        <x:f>IF(OR(M318="",M318=0,O318=""),"",O318/M318)</x:f>
      </x:c>
      <x:c r="R318" s="61" t="n"/>
      <x:c r="S318" s="61" t="n"/>
      <x:c r="T318" s="63">
        <x:f>IF(L318="","",L318*(Paramètres!$B$7+Paramètres!$B$11*Paramètres!$B$5))</x:f>
      </x:c>
      <x:c r="U318" s="63">
        <x:f>IF(P318="","",P318-T318)</x:f>
      </x:c>
      <x:c r="V318" s="60" t="n"/>
      <x:c r="W318" s="64" t="n"/>
      <x:c r="X318" s="64" t="n"/>
    </x:row>
    <x:row r="319">
      <x:c r="A319" s="58" t="n"/>
      <x:c r="B319" s="59" t="n"/>
      <x:c r="C319" s="59" t="n"/>
      <x:c r="D319" s="60" t="n"/>
      <x:c r="E319" s="60" t="n"/>
      <x:c r="F319" s="60" t="n"/>
      <x:c r="G319" s="60" t="n"/>
      <x:c r="H319" s="61" t="n"/>
      <x:c r="I319" s="61" t="n"/>
      <x:c r="J319" s="61" t="n"/>
      <x:c r="K319" s="61" t="n"/>
      <x:c r="L319" s="62" t="n"/>
      <x:c r="M319" s="61">
        <x:f>IF(OR(H319="",I319=""),"",ABS(H319-I319))</x:f>
      </x:c>
      <x:c r="N319" s="63">
        <x:f>IF(M319="","",M319*Paramètres!$B$6*L319)</x:f>
      </x:c>
      <x:c r="O319" s="61">
        <x:f>IF(OR(H319="",K319="",D319=""),"",IF(D319="Long",K319-H319,H319-K319))</x:f>
      </x:c>
      <x:c r="P319" s="63">
        <x:f>IF(O319="","",O319*Paramètres!$B$6*L319)</x:f>
      </x:c>
      <x:c r="Q319" s="61">
        <x:f>IF(OR(M319="",M319=0,O319=""),"",O319/M319)</x:f>
      </x:c>
      <x:c r="R319" s="61" t="n"/>
      <x:c r="S319" s="61" t="n"/>
      <x:c r="T319" s="63">
        <x:f>IF(L319="","",L319*(Paramètres!$B$7+Paramètres!$B$11*Paramètres!$B$5))</x:f>
      </x:c>
      <x:c r="U319" s="63">
        <x:f>IF(P319="","",P319-T319)</x:f>
      </x:c>
      <x:c r="V319" s="60" t="n"/>
      <x:c r="W319" s="64" t="n"/>
      <x:c r="X319" s="64" t="n"/>
    </x:row>
    <x:row r="320">
      <x:c r="A320" s="58" t="n"/>
      <x:c r="B320" s="59" t="n"/>
      <x:c r="C320" s="59" t="n"/>
      <x:c r="D320" s="60" t="n"/>
      <x:c r="E320" s="60" t="n"/>
      <x:c r="F320" s="60" t="n"/>
      <x:c r="G320" s="60" t="n"/>
      <x:c r="H320" s="61" t="n"/>
      <x:c r="I320" s="61" t="n"/>
      <x:c r="J320" s="61" t="n"/>
      <x:c r="K320" s="61" t="n"/>
      <x:c r="L320" s="62" t="n"/>
      <x:c r="M320" s="61">
        <x:f>IF(OR(H320="",I320=""),"",ABS(H320-I320))</x:f>
      </x:c>
      <x:c r="N320" s="63">
        <x:f>IF(M320="","",M320*Paramètres!$B$6*L320)</x:f>
      </x:c>
      <x:c r="O320" s="61">
        <x:f>IF(OR(H320="",K320="",D320=""),"",IF(D320="Long",K320-H320,H320-K320))</x:f>
      </x:c>
      <x:c r="P320" s="63">
        <x:f>IF(O320="","",O320*Paramètres!$B$6*L320)</x:f>
      </x:c>
      <x:c r="Q320" s="61">
        <x:f>IF(OR(M320="",M320=0,O320=""),"",O320/M320)</x:f>
      </x:c>
      <x:c r="R320" s="61" t="n"/>
      <x:c r="S320" s="61" t="n"/>
      <x:c r="T320" s="63">
        <x:f>IF(L320="","",L320*(Paramètres!$B$7+Paramètres!$B$11*Paramètres!$B$5))</x:f>
      </x:c>
      <x:c r="U320" s="63">
        <x:f>IF(P320="","",P320-T320)</x:f>
      </x:c>
      <x:c r="V320" s="60" t="n"/>
      <x:c r="W320" s="64" t="n"/>
      <x:c r="X320" s="64" t="n"/>
    </x:row>
    <x:row r="321">
      <x:c r="A321" s="58" t="n"/>
      <x:c r="B321" s="59" t="n"/>
      <x:c r="C321" s="59" t="n"/>
      <x:c r="D321" s="60" t="n"/>
      <x:c r="E321" s="60" t="n"/>
      <x:c r="F321" s="60" t="n"/>
      <x:c r="G321" s="60" t="n"/>
      <x:c r="H321" s="61" t="n"/>
      <x:c r="I321" s="61" t="n"/>
      <x:c r="J321" s="61" t="n"/>
      <x:c r="K321" s="61" t="n"/>
      <x:c r="L321" s="62" t="n"/>
      <x:c r="M321" s="61">
        <x:f>IF(OR(H321="",I321=""),"",ABS(H321-I321))</x:f>
      </x:c>
      <x:c r="N321" s="63">
        <x:f>IF(M321="","",M321*Paramètres!$B$6*L321)</x:f>
      </x:c>
      <x:c r="O321" s="61">
        <x:f>IF(OR(H321="",K321="",D321=""),"",IF(D321="Long",K321-H321,H321-K321))</x:f>
      </x:c>
      <x:c r="P321" s="63">
        <x:f>IF(O321="","",O321*Paramètres!$B$6*L321)</x:f>
      </x:c>
      <x:c r="Q321" s="61">
        <x:f>IF(OR(M321="",M321=0,O321=""),"",O321/M321)</x:f>
      </x:c>
      <x:c r="R321" s="61" t="n"/>
      <x:c r="S321" s="61" t="n"/>
      <x:c r="T321" s="63">
        <x:f>IF(L321="","",L321*(Paramètres!$B$7+Paramètres!$B$11*Paramètres!$B$5))</x:f>
      </x:c>
      <x:c r="U321" s="63">
        <x:f>IF(P321="","",P321-T321)</x:f>
      </x:c>
      <x:c r="V321" s="60" t="n"/>
      <x:c r="W321" s="64" t="n"/>
      <x:c r="X321" s="64" t="n"/>
    </x:row>
    <x:row r="322">
      <x:c r="A322" s="58" t="n"/>
      <x:c r="B322" s="59" t="n"/>
      <x:c r="C322" s="59" t="n"/>
      <x:c r="D322" s="60" t="n"/>
      <x:c r="E322" s="60" t="n"/>
      <x:c r="F322" s="60" t="n"/>
      <x:c r="G322" s="60" t="n"/>
      <x:c r="H322" s="61" t="n"/>
      <x:c r="I322" s="61" t="n"/>
      <x:c r="J322" s="61" t="n"/>
      <x:c r="K322" s="61" t="n"/>
      <x:c r="L322" s="62" t="n"/>
      <x:c r="M322" s="61">
        <x:f>IF(OR(H322="",I322=""),"",ABS(H322-I322))</x:f>
      </x:c>
      <x:c r="N322" s="63">
        <x:f>IF(M322="","",M322*Paramètres!$B$6*L322)</x:f>
      </x:c>
      <x:c r="O322" s="61">
        <x:f>IF(OR(H322="",K322="",D322=""),"",IF(D322="Long",K322-H322,H322-K322))</x:f>
      </x:c>
      <x:c r="P322" s="63">
        <x:f>IF(O322="","",O322*Paramètres!$B$6*L322)</x:f>
      </x:c>
      <x:c r="Q322" s="61">
        <x:f>IF(OR(M322="",M322=0,O322=""),"",O322/M322)</x:f>
      </x:c>
      <x:c r="R322" s="61" t="n"/>
      <x:c r="S322" s="61" t="n"/>
      <x:c r="T322" s="63">
        <x:f>IF(L322="","",L322*(Paramètres!$B$7+Paramètres!$B$11*Paramètres!$B$5))</x:f>
      </x:c>
      <x:c r="U322" s="63">
        <x:f>IF(P322="","",P322-T322)</x:f>
      </x:c>
      <x:c r="V322" s="60" t="n"/>
      <x:c r="W322" s="64" t="n"/>
      <x:c r="X322" s="64" t="n"/>
    </x:row>
    <x:row r="323">
      <x:c r="A323" s="58" t="n"/>
      <x:c r="B323" s="59" t="n"/>
      <x:c r="C323" s="59" t="n"/>
      <x:c r="D323" s="60" t="n"/>
      <x:c r="E323" s="60" t="n"/>
      <x:c r="F323" s="60" t="n"/>
      <x:c r="G323" s="60" t="n"/>
      <x:c r="H323" s="61" t="n"/>
      <x:c r="I323" s="61" t="n"/>
      <x:c r="J323" s="61" t="n"/>
      <x:c r="K323" s="61" t="n"/>
      <x:c r="L323" s="62" t="n"/>
      <x:c r="M323" s="61">
        <x:f>IF(OR(H323="",I323=""),"",ABS(H323-I323))</x:f>
      </x:c>
      <x:c r="N323" s="63">
        <x:f>IF(M323="","",M323*Paramètres!$B$6*L323)</x:f>
      </x:c>
      <x:c r="O323" s="61">
        <x:f>IF(OR(H323="",K323="",D323=""),"",IF(D323="Long",K323-H323,H323-K323))</x:f>
      </x:c>
      <x:c r="P323" s="63">
        <x:f>IF(O323="","",O323*Paramètres!$B$6*L323)</x:f>
      </x:c>
      <x:c r="Q323" s="61">
        <x:f>IF(OR(M323="",M323=0,O323=""),"",O323/M323)</x:f>
      </x:c>
      <x:c r="R323" s="61" t="n"/>
      <x:c r="S323" s="61" t="n"/>
      <x:c r="T323" s="63">
        <x:f>IF(L323="","",L323*(Paramètres!$B$7+Paramètres!$B$11*Paramètres!$B$5))</x:f>
      </x:c>
      <x:c r="U323" s="63">
        <x:f>IF(P323="","",P323-T323)</x:f>
      </x:c>
      <x:c r="V323" s="60" t="n"/>
      <x:c r="W323" s="64" t="n"/>
      <x:c r="X323" s="64" t="n"/>
    </x:row>
    <x:row r="324">
      <x:c r="A324" s="58" t="n"/>
      <x:c r="B324" s="59" t="n"/>
      <x:c r="C324" s="59" t="n"/>
      <x:c r="D324" s="60" t="n"/>
      <x:c r="E324" s="60" t="n"/>
      <x:c r="F324" s="60" t="n"/>
      <x:c r="G324" s="60" t="n"/>
      <x:c r="H324" s="61" t="n"/>
      <x:c r="I324" s="61" t="n"/>
      <x:c r="J324" s="61" t="n"/>
      <x:c r="K324" s="61" t="n"/>
      <x:c r="L324" s="62" t="n"/>
      <x:c r="M324" s="61">
        <x:f>IF(OR(H324="",I324=""),"",ABS(H324-I324))</x:f>
      </x:c>
      <x:c r="N324" s="63">
        <x:f>IF(M324="","",M324*Paramètres!$B$6*L324)</x:f>
      </x:c>
      <x:c r="O324" s="61">
        <x:f>IF(OR(H324="",K324="",D324=""),"",IF(D324="Long",K324-H324,H324-K324))</x:f>
      </x:c>
      <x:c r="P324" s="63">
        <x:f>IF(O324="","",O324*Paramètres!$B$6*L324)</x:f>
      </x:c>
      <x:c r="Q324" s="61">
        <x:f>IF(OR(M324="",M324=0,O324=""),"",O324/M324)</x:f>
      </x:c>
      <x:c r="R324" s="61" t="n"/>
      <x:c r="S324" s="61" t="n"/>
      <x:c r="T324" s="63">
        <x:f>IF(L324="","",L324*(Paramètres!$B$7+Paramètres!$B$11*Paramètres!$B$5))</x:f>
      </x:c>
      <x:c r="U324" s="63">
        <x:f>IF(P324="","",P324-T324)</x:f>
      </x:c>
      <x:c r="V324" s="60" t="n"/>
      <x:c r="W324" s="64" t="n"/>
      <x:c r="X324" s="64" t="n"/>
    </x:row>
    <x:row r="325">
      <x:c r="A325" s="58" t="n"/>
      <x:c r="B325" s="59" t="n"/>
      <x:c r="C325" s="59" t="n"/>
      <x:c r="D325" s="60" t="n"/>
      <x:c r="E325" s="60" t="n"/>
      <x:c r="F325" s="60" t="n"/>
      <x:c r="G325" s="60" t="n"/>
      <x:c r="H325" s="61" t="n"/>
      <x:c r="I325" s="61" t="n"/>
      <x:c r="J325" s="61" t="n"/>
      <x:c r="K325" s="61" t="n"/>
      <x:c r="L325" s="62" t="n"/>
      <x:c r="M325" s="61">
        <x:f>IF(OR(H325="",I325=""),"",ABS(H325-I325))</x:f>
      </x:c>
      <x:c r="N325" s="63">
        <x:f>IF(M325="","",M325*Paramètres!$B$6*L325)</x:f>
      </x:c>
      <x:c r="O325" s="61">
        <x:f>IF(OR(H325="",K325="",D325=""),"",IF(D325="Long",K325-H325,H325-K325))</x:f>
      </x:c>
      <x:c r="P325" s="63">
        <x:f>IF(O325="","",O325*Paramètres!$B$6*L325)</x:f>
      </x:c>
      <x:c r="Q325" s="61">
        <x:f>IF(OR(M325="",M325=0,O325=""),"",O325/M325)</x:f>
      </x:c>
      <x:c r="R325" s="61" t="n"/>
      <x:c r="S325" s="61" t="n"/>
      <x:c r="T325" s="63">
        <x:f>IF(L325="","",L325*(Paramètres!$B$7+Paramètres!$B$11*Paramètres!$B$5))</x:f>
      </x:c>
      <x:c r="U325" s="63">
        <x:f>IF(P325="","",P325-T325)</x:f>
      </x:c>
      <x:c r="V325" s="60" t="n"/>
      <x:c r="W325" s="64" t="n"/>
      <x:c r="X325" s="64" t="n"/>
    </x:row>
    <x:row r="326">
      <x:c r="A326" s="58" t="n"/>
      <x:c r="B326" s="59" t="n"/>
      <x:c r="C326" s="59" t="n"/>
      <x:c r="D326" s="60" t="n"/>
      <x:c r="E326" s="60" t="n"/>
      <x:c r="F326" s="60" t="n"/>
      <x:c r="G326" s="60" t="n"/>
      <x:c r="H326" s="61" t="n"/>
      <x:c r="I326" s="61" t="n"/>
      <x:c r="J326" s="61" t="n"/>
      <x:c r="K326" s="61" t="n"/>
      <x:c r="L326" s="62" t="n"/>
      <x:c r="M326" s="61">
        <x:f>IF(OR(H326="",I326=""),"",ABS(H326-I326))</x:f>
      </x:c>
      <x:c r="N326" s="63">
        <x:f>IF(M326="","",M326*Paramètres!$B$6*L326)</x:f>
      </x:c>
      <x:c r="O326" s="61">
        <x:f>IF(OR(H326="",K326="",D326=""),"",IF(D326="Long",K326-H326,H326-K326))</x:f>
      </x:c>
      <x:c r="P326" s="63">
        <x:f>IF(O326="","",O326*Paramètres!$B$6*L326)</x:f>
      </x:c>
      <x:c r="Q326" s="61">
        <x:f>IF(OR(M326="",M326=0,O326=""),"",O326/M326)</x:f>
      </x:c>
      <x:c r="R326" s="61" t="n"/>
      <x:c r="S326" s="61" t="n"/>
      <x:c r="T326" s="63">
        <x:f>IF(L326="","",L326*(Paramètres!$B$7+Paramètres!$B$11*Paramètres!$B$5))</x:f>
      </x:c>
      <x:c r="U326" s="63">
        <x:f>IF(P326="","",P326-T326)</x:f>
      </x:c>
      <x:c r="V326" s="60" t="n"/>
      <x:c r="W326" s="64" t="n"/>
      <x:c r="X326" s="64" t="n"/>
    </x:row>
    <x:row r="327">
      <x:c r="A327" s="58" t="n"/>
      <x:c r="B327" s="59" t="n"/>
      <x:c r="C327" s="59" t="n"/>
      <x:c r="D327" s="60" t="n"/>
      <x:c r="E327" s="60" t="n"/>
      <x:c r="F327" s="60" t="n"/>
      <x:c r="G327" s="60" t="n"/>
      <x:c r="H327" s="61" t="n"/>
      <x:c r="I327" s="61" t="n"/>
      <x:c r="J327" s="61" t="n"/>
      <x:c r="K327" s="61" t="n"/>
      <x:c r="L327" s="62" t="n"/>
      <x:c r="M327" s="61">
        <x:f>IF(OR(H327="",I327=""),"",ABS(H327-I327))</x:f>
      </x:c>
      <x:c r="N327" s="63">
        <x:f>IF(M327="","",M327*Paramètres!$B$6*L327)</x:f>
      </x:c>
      <x:c r="O327" s="61">
        <x:f>IF(OR(H327="",K327="",D327=""),"",IF(D327="Long",K327-H327,H327-K327))</x:f>
      </x:c>
      <x:c r="P327" s="63">
        <x:f>IF(O327="","",O327*Paramètres!$B$6*L327)</x:f>
      </x:c>
      <x:c r="Q327" s="61">
        <x:f>IF(OR(M327="",M327=0,O327=""),"",O327/M327)</x:f>
      </x:c>
      <x:c r="R327" s="61" t="n"/>
      <x:c r="S327" s="61" t="n"/>
      <x:c r="T327" s="63">
        <x:f>IF(L327="","",L327*(Paramètres!$B$7+Paramètres!$B$11*Paramètres!$B$5))</x:f>
      </x:c>
      <x:c r="U327" s="63">
        <x:f>IF(P327="","",P327-T327)</x:f>
      </x:c>
      <x:c r="V327" s="60" t="n"/>
      <x:c r="W327" s="64" t="n"/>
      <x:c r="X327" s="64" t="n"/>
    </x:row>
    <x:row r="328">
      <x:c r="A328" s="58" t="n"/>
      <x:c r="B328" s="59" t="n"/>
      <x:c r="C328" s="59" t="n"/>
      <x:c r="D328" s="60" t="n"/>
      <x:c r="E328" s="60" t="n"/>
      <x:c r="F328" s="60" t="n"/>
      <x:c r="G328" s="60" t="n"/>
      <x:c r="H328" s="61" t="n"/>
      <x:c r="I328" s="61" t="n"/>
      <x:c r="J328" s="61" t="n"/>
      <x:c r="K328" s="61" t="n"/>
      <x:c r="L328" s="62" t="n"/>
      <x:c r="M328" s="61">
        <x:f>IF(OR(H328="",I328=""),"",ABS(H328-I328))</x:f>
      </x:c>
      <x:c r="N328" s="63">
        <x:f>IF(M328="","",M328*Paramètres!$B$6*L328)</x:f>
      </x:c>
      <x:c r="O328" s="61">
        <x:f>IF(OR(H328="",K328="",D328=""),"",IF(D328="Long",K328-H328,H328-K328))</x:f>
      </x:c>
      <x:c r="P328" s="63">
        <x:f>IF(O328="","",O328*Paramètres!$B$6*L328)</x:f>
      </x:c>
      <x:c r="Q328" s="61">
        <x:f>IF(OR(M328="",M328=0,O328=""),"",O328/M328)</x:f>
      </x:c>
      <x:c r="R328" s="61" t="n"/>
      <x:c r="S328" s="61" t="n"/>
      <x:c r="T328" s="63">
        <x:f>IF(L328="","",L328*(Paramètres!$B$7+Paramètres!$B$11*Paramètres!$B$5))</x:f>
      </x:c>
      <x:c r="U328" s="63">
        <x:f>IF(P328="","",P328-T328)</x:f>
      </x:c>
      <x:c r="V328" s="60" t="n"/>
      <x:c r="W328" s="64" t="n"/>
      <x:c r="X328" s="64" t="n"/>
    </x:row>
    <x:row r="329">
      <x:c r="A329" s="58" t="n"/>
      <x:c r="B329" s="59" t="n"/>
      <x:c r="C329" s="59" t="n"/>
      <x:c r="D329" s="60" t="n"/>
      <x:c r="E329" s="60" t="n"/>
      <x:c r="F329" s="60" t="n"/>
      <x:c r="G329" s="60" t="n"/>
      <x:c r="H329" s="61" t="n"/>
      <x:c r="I329" s="61" t="n"/>
      <x:c r="J329" s="61" t="n"/>
      <x:c r="K329" s="61" t="n"/>
      <x:c r="L329" s="62" t="n"/>
      <x:c r="M329" s="61">
        <x:f>IF(OR(H329="",I329=""),"",ABS(H329-I329))</x:f>
      </x:c>
      <x:c r="N329" s="63">
        <x:f>IF(M329="","",M329*Paramètres!$B$6*L329)</x:f>
      </x:c>
      <x:c r="O329" s="61">
        <x:f>IF(OR(H329="",K329="",D329=""),"",IF(D329="Long",K329-H329,H329-K329))</x:f>
      </x:c>
      <x:c r="P329" s="63">
        <x:f>IF(O329="","",O329*Paramètres!$B$6*L329)</x:f>
      </x:c>
      <x:c r="Q329" s="61">
        <x:f>IF(OR(M329="",M329=0,O329=""),"",O329/M329)</x:f>
      </x:c>
      <x:c r="R329" s="61" t="n"/>
      <x:c r="S329" s="61" t="n"/>
      <x:c r="T329" s="63">
        <x:f>IF(L329="","",L329*(Paramètres!$B$7+Paramètres!$B$11*Paramètres!$B$5))</x:f>
      </x:c>
      <x:c r="U329" s="63">
        <x:f>IF(P329="","",P329-T329)</x:f>
      </x:c>
      <x:c r="V329" s="60" t="n"/>
      <x:c r="W329" s="64" t="n"/>
      <x:c r="X329" s="64" t="n"/>
    </x:row>
    <x:row r="330">
      <x:c r="A330" s="58" t="n"/>
      <x:c r="B330" s="59" t="n"/>
      <x:c r="C330" s="59" t="n"/>
      <x:c r="D330" s="60" t="n"/>
      <x:c r="E330" s="60" t="n"/>
      <x:c r="F330" s="60" t="n"/>
      <x:c r="G330" s="60" t="n"/>
      <x:c r="H330" s="61" t="n"/>
      <x:c r="I330" s="61" t="n"/>
      <x:c r="J330" s="61" t="n"/>
      <x:c r="K330" s="61" t="n"/>
      <x:c r="L330" s="62" t="n"/>
      <x:c r="M330" s="61">
        <x:f>IF(OR(H330="",I330=""),"",ABS(H330-I330))</x:f>
      </x:c>
      <x:c r="N330" s="63">
        <x:f>IF(M330="","",M330*Paramètres!$B$6*L330)</x:f>
      </x:c>
      <x:c r="O330" s="61">
        <x:f>IF(OR(H330="",K330="",D330=""),"",IF(D330="Long",K330-H330,H330-K330))</x:f>
      </x:c>
      <x:c r="P330" s="63">
        <x:f>IF(O330="","",O330*Paramètres!$B$6*L330)</x:f>
      </x:c>
      <x:c r="Q330" s="61">
        <x:f>IF(OR(M330="",M330=0,O330=""),"",O330/M330)</x:f>
      </x:c>
      <x:c r="R330" s="61" t="n"/>
      <x:c r="S330" s="61" t="n"/>
      <x:c r="T330" s="63">
        <x:f>IF(L330="","",L330*(Paramètres!$B$7+Paramètres!$B$11*Paramètres!$B$5))</x:f>
      </x:c>
      <x:c r="U330" s="63">
        <x:f>IF(P330="","",P330-T330)</x:f>
      </x:c>
      <x:c r="V330" s="60" t="n"/>
      <x:c r="W330" s="64" t="n"/>
      <x:c r="X330" s="64" t="n"/>
    </x:row>
    <x:row r="331">
      <x:c r="A331" s="58" t="n"/>
      <x:c r="B331" s="59" t="n"/>
      <x:c r="C331" s="59" t="n"/>
      <x:c r="D331" s="60" t="n"/>
      <x:c r="E331" s="60" t="n"/>
      <x:c r="F331" s="60" t="n"/>
      <x:c r="G331" s="60" t="n"/>
      <x:c r="H331" s="61" t="n"/>
      <x:c r="I331" s="61" t="n"/>
      <x:c r="J331" s="61" t="n"/>
      <x:c r="K331" s="61" t="n"/>
      <x:c r="L331" s="62" t="n"/>
      <x:c r="M331" s="61">
        <x:f>IF(OR(H331="",I331=""),"",ABS(H331-I331))</x:f>
      </x:c>
      <x:c r="N331" s="63">
        <x:f>IF(M331="","",M331*Paramètres!$B$6*L331)</x:f>
      </x:c>
      <x:c r="O331" s="61">
        <x:f>IF(OR(H331="",K331="",D331=""),"",IF(D331="Long",K331-H331,H331-K331))</x:f>
      </x:c>
      <x:c r="P331" s="63">
        <x:f>IF(O331="","",O331*Paramètres!$B$6*L331)</x:f>
      </x:c>
      <x:c r="Q331" s="61">
        <x:f>IF(OR(M331="",M331=0,O331=""),"",O331/M331)</x:f>
      </x:c>
      <x:c r="R331" s="61" t="n"/>
      <x:c r="S331" s="61" t="n"/>
      <x:c r="T331" s="63">
        <x:f>IF(L331="","",L331*(Paramètres!$B$7+Paramètres!$B$11*Paramètres!$B$5))</x:f>
      </x:c>
      <x:c r="U331" s="63">
        <x:f>IF(P331="","",P331-T331)</x:f>
      </x:c>
      <x:c r="V331" s="60" t="n"/>
      <x:c r="W331" s="64" t="n"/>
      <x:c r="X331" s="64" t="n"/>
    </x:row>
    <x:row r="332">
      <x:c r="A332" s="58" t="n"/>
      <x:c r="B332" s="59" t="n"/>
      <x:c r="C332" s="59" t="n"/>
      <x:c r="D332" s="60" t="n"/>
      <x:c r="E332" s="60" t="n"/>
      <x:c r="F332" s="60" t="n"/>
      <x:c r="G332" s="60" t="n"/>
      <x:c r="H332" s="61" t="n"/>
      <x:c r="I332" s="61" t="n"/>
      <x:c r="J332" s="61" t="n"/>
      <x:c r="K332" s="61" t="n"/>
      <x:c r="L332" s="62" t="n"/>
      <x:c r="M332" s="61">
        <x:f>IF(OR(H332="",I332=""),"",ABS(H332-I332))</x:f>
      </x:c>
      <x:c r="N332" s="63">
        <x:f>IF(M332="","",M332*Paramètres!$B$6*L332)</x:f>
      </x:c>
      <x:c r="O332" s="61">
        <x:f>IF(OR(H332="",K332="",D332=""),"",IF(D332="Long",K332-H332,H332-K332))</x:f>
      </x:c>
      <x:c r="P332" s="63">
        <x:f>IF(O332="","",O332*Paramètres!$B$6*L332)</x:f>
      </x:c>
      <x:c r="Q332" s="61">
        <x:f>IF(OR(M332="",M332=0,O332=""),"",O332/M332)</x:f>
      </x:c>
      <x:c r="R332" s="61" t="n"/>
      <x:c r="S332" s="61" t="n"/>
      <x:c r="T332" s="63">
        <x:f>IF(L332="","",L332*(Paramètres!$B$7+Paramètres!$B$11*Paramètres!$B$5))</x:f>
      </x:c>
      <x:c r="U332" s="63">
        <x:f>IF(P332="","",P332-T332)</x:f>
      </x:c>
      <x:c r="V332" s="60" t="n"/>
      <x:c r="W332" s="64" t="n"/>
      <x:c r="X332" s="64" t="n"/>
    </x:row>
    <x:row r="333">
      <x:c r="A333" s="58" t="n"/>
      <x:c r="B333" s="59" t="n"/>
      <x:c r="C333" s="59" t="n"/>
      <x:c r="D333" s="60" t="n"/>
      <x:c r="E333" s="60" t="n"/>
      <x:c r="F333" s="60" t="n"/>
      <x:c r="G333" s="60" t="n"/>
      <x:c r="H333" s="61" t="n"/>
      <x:c r="I333" s="61" t="n"/>
      <x:c r="J333" s="61" t="n"/>
      <x:c r="K333" s="61" t="n"/>
      <x:c r="L333" s="62" t="n"/>
      <x:c r="M333" s="61">
        <x:f>IF(OR(H333="",I333=""),"",ABS(H333-I333))</x:f>
      </x:c>
      <x:c r="N333" s="63">
        <x:f>IF(M333="","",M333*Paramètres!$B$6*L333)</x:f>
      </x:c>
      <x:c r="O333" s="61">
        <x:f>IF(OR(H333="",K333="",D333=""),"",IF(D333="Long",K333-H333,H333-K333))</x:f>
      </x:c>
      <x:c r="P333" s="63">
        <x:f>IF(O333="","",O333*Paramètres!$B$6*L333)</x:f>
      </x:c>
      <x:c r="Q333" s="61">
        <x:f>IF(OR(M333="",M333=0,O333=""),"",O333/M333)</x:f>
      </x:c>
      <x:c r="R333" s="61" t="n"/>
      <x:c r="S333" s="61" t="n"/>
      <x:c r="T333" s="63">
        <x:f>IF(L333="","",L333*(Paramètres!$B$7+Paramètres!$B$11*Paramètres!$B$5))</x:f>
      </x:c>
      <x:c r="U333" s="63">
        <x:f>IF(P333="","",P333-T333)</x:f>
      </x:c>
      <x:c r="V333" s="60" t="n"/>
      <x:c r="W333" s="64" t="n"/>
      <x:c r="X333" s="64" t="n"/>
    </x:row>
    <x:row r="334">
      <x:c r="A334" s="58" t="n"/>
      <x:c r="B334" s="59" t="n"/>
      <x:c r="C334" s="59" t="n"/>
      <x:c r="D334" s="60" t="n"/>
      <x:c r="E334" s="60" t="n"/>
      <x:c r="F334" s="60" t="n"/>
      <x:c r="G334" s="60" t="n"/>
      <x:c r="H334" s="61" t="n"/>
      <x:c r="I334" s="61" t="n"/>
      <x:c r="J334" s="61" t="n"/>
      <x:c r="K334" s="61" t="n"/>
      <x:c r="L334" s="62" t="n"/>
      <x:c r="M334" s="61">
        <x:f>IF(OR(H334="",I334=""),"",ABS(H334-I334))</x:f>
      </x:c>
      <x:c r="N334" s="63">
        <x:f>IF(M334="","",M334*Paramètres!$B$6*L334)</x:f>
      </x:c>
      <x:c r="O334" s="61">
        <x:f>IF(OR(H334="",K334="",D334=""),"",IF(D334="Long",K334-H334,H334-K334))</x:f>
      </x:c>
      <x:c r="P334" s="63">
        <x:f>IF(O334="","",O334*Paramètres!$B$6*L334)</x:f>
      </x:c>
      <x:c r="Q334" s="61">
        <x:f>IF(OR(M334="",M334=0,O334=""),"",O334/M334)</x:f>
      </x:c>
      <x:c r="R334" s="61" t="n"/>
      <x:c r="S334" s="61" t="n"/>
      <x:c r="T334" s="63">
        <x:f>IF(L334="","",L334*(Paramètres!$B$7+Paramètres!$B$11*Paramètres!$B$5))</x:f>
      </x:c>
      <x:c r="U334" s="63">
        <x:f>IF(P334="","",P334-T334)</x:f>
      </x:c>
      <x:c r="V334" s="60" t="n"/>
      <x:c r="W334" s="64" t="n"/>
      <x:c r="X334" s="64" t="n"/>
    </x:row>
    <x:row r="335">
      <x:c r="A335" s="58" t="n"/>
      <x:c r="B335" s="59" t="n"/>
      <x:c r="C335" s="59" t="n"/>
      <x:c r="D335" s="60" t="n"/>
      <x:c r="E335" s="60" t="n"/>
      <x:c r="F335" s="60" t="n"/>
      <x:c r="G335" s="60" t="n"/>
      <x:c r="H335" s="61" t="n"/>
      <x:c r="I335" s="61" t="n"/>
      <x:c r="J335" s="61" t="n"/>
      <x:c r="K335" s="61" t="n"/>
      <x:c r="L335" s="62" t="n"/>
      <x:c r="M335" s="61">
        <x:f>IF(OR(H335="",I335=""),"",ABS(H335-I335))</x:f>
      </x:c>
      <x:c r="N335" s="63">
        <x:f>IF(M335="","",M335*Paramètres!$B$6*L335)</x:f>
      </x:c>
      <x:c r="O335" s="61">
        <x:f>IF(OR(H335="",K335="",D335=""),"",IF(D335="Long",K335-H335,H335-K335))</x:f>
      </x:c>
      <x:c r="P335" s="63">
        <x:f>IF(O335="","",O335*Paramètres!$B$6*L335)</x:f>
      </x:c>
      <x:c r="Q335" s="61">
        <x:f>IF(OR(M335="",M335=0,O335=""),"",O335/M335)</x:f>
      </x:c>
      <x:c r="R335" s="61" t="n"/>
      <x:c r="S335" s="61" t="n"/>
      <x:c r="T335" s="63">
        <x:f>IF(L335="","",L335*(Paramètres!$B$7+Paramètres!$B$11*Paramètres!$B$5))</x:f>
      </x:c>
      <x:c r="U335" s="63">
        <x:f>IF(P335="","",P335-T335)</x:f>
      </x:c>
      <x:c r="V335" s="60" t="n"/>
      <x:c r="W335" s="64" t="n"/>
      <x:c r="X335" s="64" t="n"/>
    </x:row>
    <x:row r="336">
      <x:c r="A336" s="58" t="n"/>
      <x:c r="B336" s="59" t="n"/>
      <x:c r="C336" s="59" t="n"/>
      <x:c r="D336" s="60" t="n"/>
      <x:c r="E336" s="60" t="n"/>
      <x:c r="F336" s="60" t="n"/>
      <x:c r="G336" s="60" t="n"/>
      <x:c r="H336" s="61" t="n"/>
      <x:c r="I336" s="61" t="n"/>
      <x:c r="J336" s="61" t="n"/>
      <x:c r="K336" s="61" t="n"/>
      <x:c r="L336" s="62" t="n"/>
      <x:c r="M336" s="61">
        <x:f>IF(OR(H336="",I336=""),"",ABS(H336-I336))</x:f>
      </x:c>
      <x:c r="N336" s="63">
        <x:f>IF(M336="","",M336*Paramètres!$B$6*L336)</x:f>
      </x:c>
      <x:c r="O336" s="61">
        <x:f>IF(OR(H336="",K336="",D336=""),"",IF(D336="Long",K336-H336,H336-K336))</x:f>
      </x:c>
      <x:c r="P336" s="63">
        <x:f>IF(O336="","",O336*Paramètres!$B$6*L336)</x:f>
      </x:c>
      <x:c r="Q336" s="61">
        <x:f>IF(OR(M336="",M336=0,O336=""),"",O336/M336)</x:f>
      </x:c>
      <x:c r="R336" s="61" t="n"/>
      <x:c r="S336" s="61" t="n"/>
      <x:c r="T336" s="63">
        <x:f>IF(L336="","",L336*(Paramètres!$B$7+Paramètres!$B$11*Paramètres!$B$5))</x:f>
      </x:c>
      <x:c r="U336" s="63">
        <x:f>IF(P336="","",P336-T336)</x:f>
      </x:c>
      <x:c r="V336" s="60" t="n"/>
      <x:c r="W336" s="64" t="n"/>
      <x:c r="X336" s="64" t="n"/>
    </x:row>
    <x:row r="337">
      <x:c r="A337" s="58" t="n"/>
      <x:c r="B337" s="59" t="n"/>
      <x:c r="C337" s="59" t="n"/>
      <x:c r="D337" s="60" t="n"/>
      <x:c r="E337" s="60" t="n"/>
      <x:c r="F337" s="60" t="n"/>
      <x:c r="G337" s="60" t="n"/>
      <x:c r="H337" s="61" t="n"/>
      <x:c r="I337" s="61" t="n"/>
      <x:c r="J337" s="61" t="n"/>
      <x:c r="K337" s="61" t="n"/>
      <x:c r="L337" s="62" t="n"/>
      <x:c r="M337" s="61">
        <x:f>IF(OR(H337="",I337=""),"",ABS(H337-I337))</x:f>
      </x:c>
      <x:c r="N337" s="63">
        <x:f>IF(M337="","",M337*Paramètres!$B$6*L337)</x:f>
      </x:c>
      <x:c r="O337" s="61">
        <x:f>IF(OR(H337="",K337="",D337=""),"",IF(D337="Long",K337-H337,H337-K337))</x:f>
      </x:c>
      <x:c r="P337" s="63">
        <x:f>IF(O337="","",O337*Paramètres!$B$6*L337)</x:f>
      </x:c>
      <x:c r="Q337" s="61">
        <x:f>IF(OR(M337="",M337=0,O337=""),"",O337/M337)</x:f>
      </x:c>
      <x:c r="R337" s="61" t="n"/>
      <x:c r="S337" s="61" t="n"/>
      <x:c r="T337" s="63">
        <x:f>IF(L337="","",L337*(Paramètres!$B$7+Paramètres!$B$11*Paramètres!$B$5))</x:f>
      </x:c>
      <x:c r="U337" s="63">
        <x:f>IF(P337="","",P337-T337)</x:f>
      </x:c>
      <x:c r="V337" s="60" t="n"/>
      <x:c r="W337" s="64" t="n"/>
      <x:c r="X337" s="64" t="n"/>
    </x:row>
    <x:row r="338">
      <x:c r="A338" s="58" t="n"/>
      <x:c r="B338" s="59" t="n"/>
      <x:c r="C338" s="59" t="n"/>
      <x:c r="D338" s="60" t="n"/>
      <x:c r="E338" s="60" t="n"/>
      <x:c r="F338" s="60" t="n"/>
      <x:c r="G338" s="60" t="n"/>
      <x:c r="H338" s="61" t="n"/>
      <x:c r="I338" s="61" t="n"/>
      <x:c r="J338" s="61" t="n"/>
      <x:c r="K338" s="61" t="n"/>
      <x:c r="L338" s="62" t="n"/>
      <x:c r="M338" s="61">
        <x:f>IF(OR(H338="",I338=""),"",ABS(H338-I338))</x:f>
      </x:c>
      <x:c r="N338" s="63">
        <x:f>IF(M338="","",M338*Paramètres!$B$6*L338)</x:f>
      </x:c>
      <x:c r="O338" s="61">
        <x:f>IF(OR(H338="",K338="",D338=""),"",IF(D338="Long",K338-H338,H338-K338))</x:f>
      </x:c>
      <x:c r="P338" s="63">
        <x:f>IF(O338="","",O338*Paramètres!$B$6*L338)</x:f>
      </x:c>
      <x:c r="Q338" s="61">
        <x:f>IF(OR(M338="",M338=0,O338=""),"",O338/M338)</x:f>
      </x:c>
      <x:c r="R338" s="61" t="n"/>
      <x:c r="S338" s="61" t="n"/>
      <x:c r="T338" s="63">
        <x:f>IF(L338="","",L338*(Paramètres!$B$7+Paramètres!$B$11*Paramètres!$B$5))</x:f>
      </x:c>
      <x:c r="U338" s="63">
        <x:f>IF(P338="","",P338-T338)</x:f>
      </x:c>
      <x:c r="V338" s="60" t="n"/>
      <x:c r="W338" s="64" t="n"/>
      <x:c r="X338" s="64" t="n"/>
    </x:row>
    <x:row r="339">
      <x:c r="A339" s="58" t="n"/>
      <x:c r="B339" s="59" t="n"/>
      <x:c r="C339" s="59" t="n"/>
      <x:c r="D339" s="60" t="n"/>
      <x:c r="E339" s="60" t="n"/>
      <x:c r="F339" s="60" t="n"/>
      <x:c r="G339" s="60" t="n"/>
      <x:c r="H339" s="61" t="n"/>
      <x:c r="I339" s="61" t="n"/>
      <x:c r="J339" s="61" t="n"/>
      <x:c r="K339" s="61" t="n"/>
      <x:c r="L339" s="62" t="n"/>
      <x:c r="M339" s="61">
        <x:f>IF(OR(H339="",I339=""),"",ABS(H339-I339))</x:f>
      </x:c>
      <x:c r="N339" s="63">
        <x:f>IF(M339="","",M339*Paramètres!$B$6*L339)</x:f>
      </x:c>
      <x:c r="O339" s="61">
        <x:f>IF(OR(H339="",K339="",D339=""),"",IF(D339="Long",K339-H339,H339-K339))</x:f>
      </x:c>
      <x:c r="P339" s="63">
        <x:f>IF(O339="","",O339*Paramètres!$B$6*L339)</x:f>
      </x:c>
      <x:c r="Q339" s="61">
        <x:f>IF(OR(M339="",M339=0,O339=""),"",O339/M339)</x:f>
      </x:c>
      <x:c r="R339" s="61" t="n"/>
      <x:c r="S339" s="61" t="n"/>
      <x:c r="T339" s="63">
        <x:f>IF(L339="","",L339*(Paramètres!$B$7+Paramètres!$B$11*Paramètres!$B$5))</x:f>
      </x:c>
      <x:c r="U339" s="63">
        <x:f>IF(P339="","",P339-T339)</x:f>
      </x:c>
      <x:c r="V339" s="60" t="n"/>
      <x:c r="W339" s="64" t="n"/>
      <x:c r="X339" s="64" t="n"/>
    </x:row>
    <x:row r="340">
      <x:c r="A340" s="58" t="n"/>
      <x:c r="B340" s="59" t="n"/>
      <x:c r="C340" s="59" t="n"/>
      <x:c r="D340" s="60" t="n"/>
      <x:c r="E340" s="60" t="n"/>
      <x:c r="F340" s="60" t="n"/>
      <x:c r="G340" s="60" t="n"/>
      <x:c r="H340" s="61" t="n"/>
      <x:c r="I340" s="61" t="n"/>
      <x:c r="J340" s="61" t="n"/>
      <x:c r="K340" s="61" t="n"/>
      <x:c r="L340" s="62" t="n"/>
      <x:c r="M340" s="61">
        <x:f>IF(OR(H340="",I340=""),"",ABS(H340-I340))</x:f>
      </x:c>
      <x:c r="N340" s="63">
        <x:f>IF(M340="","",M340*Paramètres!$B$6*L340)</x:f>
      </x:c>
      <x:c r="O340" s="61">
        <x:f>IF(OR(H340="",K340="",D340=""),"",IF(D340="Long",K340-H340,H340-K340))</x:f>
      </x:c>
      <x:c r="P340" s="63">
        <x:f>IF(O340="","",O340*Paramètres!$B$6*L340)</x:f>
      </x:c>
      <x:c r="Q340" s="61">
        <x:f>IF(OR(M340="",M340=0,O340=""),"",O340/M340)</x:f>
      </x:c>
      <x:c r="R340" s="61" t="n"/>
      <x:c r="S340" s="61" t="n"/>
      <x:c r="T340" s="63">
        <x:f>IF(L340="","",L340*(Paramètres!$B$7+Paramètres!$B$11*Paramètres!$B$5))</x:f>
      </x:c>
      <x:c r="U340" s="63">
        <x:f>IF(P340="","",P340-T340)</x:f>
      </x:c>
      <x:c r="V340" s="60" t="n"/>
      <x:c r="W340" s="64" t="n"/>
      <x:c r="X340" s="64" t="n"/>
    </x:row>
    <x:row r="341">
      <x:c r="A341" s="58" t="n"/>
      <x:c r="B341" s="59" t="n"/>
      <x:c r="C341" s="59" t="n"/>
      <x:c r="D341" s="60" t="n"/>
      <x:c r="E341" s="60" t="n"/>
      <x:c r="F341" s="60" t="n"/>
      <x:c r="G341" s="60" t="n"/>
      <x:c r="H341" s="61" t="n"/>
      <x:c r="I341" s="61" t="n"/>
      <x:c r="J341" s="61" t="n"/>
      <x:c r="K341" s="61" t="n"/>
      <x:c r="L341" s="62" t="n"/>
      <x:c r="M341" s="61">
        <x:f>IF(OR(H341="",I341=""),"",ABS(H341-I341))</x:f>
      </x:c>
      <x:c r="N341" s="63">
        <x:f>IF(M341="","",M341*Paramètres!$B$6*L341)</x:f>
      </x:c>
      <x:c r="O341" s="61">
        <x:f>IF(OR(H341="",K341="",D341=""),"",IF(D341="Long",K341-H341,H341-K341))</x:f>
      </x:c>
      <x:c r="P341" s="63">
        <x:f>IF(O341="","",O341*Paramètres!$B$6*L341)</x:f>
      </x:c>
      <x:c r="Q341" s="61">
        <x:f>IF(OR(M341="",M341=0,O341=""),"",O341/M341)</x:f>
      </x:c>
      <x:c r="R341" s="61" t="n"/>
      <x:c r="S341" s="61" t="n"/>
      <x:c r="T341" s="63">
        <x:f>IF(L341="","",L341*(Paramètres!$B$7+Paramètres!$B$11*Paramètres!$B$5))</x:f>
      </x:c>
      <x:c r="U341" s="63">
        <x:f>IF(P341="","",P341-T341)</x:f>
      </x:c>
      <x:c r="V341" s="60" t="n"/>
      <x:c r="W341" s="64" t="n"/>
      <x:c r="X341" s="64" t="n"/>
    </x:row>
    <x:row r="342">
      <x:c r="A342" s="58" t="n"/>
      <x:c r="B342" s="59" t="n"/>
      <x:c r="C342" s="59" t="n"/>
      <x:c r="D342" s="60" t="n"/>
      <x:c r="E342" s="60" t="n"/>
      <x:c r="F342" s="60" t="n"/>
      <x:c r="G342" s="60" t="n"/>
      <x:c r="H342" s="61" t="n"/>
      <x:c r="I342" s="61" t="n"/>
      <x:c r="J342" s="61" t="n"/>
      <x:c r="K342" s="61" t="n"/>
      <x:c r="L342" s="62" t="n"/>
      <x:c r="M342" s="61">
        <x:f>IF(OR(H342="",I342=""),"",ABS(H342-I342))</x:f>
      </x:c>
      <x:c r="N342" s="63">
        <x:f>IF(M342="","",M342*Paramètres!$B$6*L342)</x:f>
      </x:c>
      <x:c r="O342" s="61">
        <x:f>IF(OR(H342="",K342="",D342=""),"",IF(D342="Long",K342-H342,H342-K342))</x:f>
      </x:c>
      <x:c r="P342" s="63">
        <x:f>IF(O342="","",O342*Paramètres!$B$6*L342)</x:f>
      </x:c>
      <x:c r="Q342" s="61">
        <x:f>IF(OR(M342="",M342=0,O342=""),"",O342/M342)</x:f>
      </x:c>
      <x:c r="R342" s="61" t="n"/>
      <x:c r="S342" s="61" t="n"/>
      <x:c r="T342" s="63">
        <x:f>IF(L342="","",L342*(Paramètres!$B$7+Paramètres!$B$11*Paramètres!$B$5))</x:f>
      </x:c>
      <x:c r="U342" s="63">
        <x:f>IF(P342="","",P342-T342)</x:f>
      </x:c>
      <x:c r="V342" s="60" t="n"/>
      <x:c r="W342" s="64" t="n"/>
      <x:c r="X342" s="64" t="n"/>
    </x:row>
    <x:row r="343">
      <x:c r="A343" s="58" t="n"/>
      <x:c r="B343" s="59" t="n"/>
      <x:c r="C343" s="59" t="n"/>
      <x:c r="D343" s="60" t="n"/>
      <x:c r="E343" s="60" t="n"/>
      <x:c r="F343" s="60" t="n"/>
      <x:c r="G343" s="60" t="n"/>
      <x:c r="H343" s="61" t="n"/>
      <x:c r="I343" s="61" t="n"/>
      <x:c r="J343" s="61" t="n"/>
      <x:c r="K343" s="61" t="n"/>
      <x:c r="L343" s="62" t="n"/>
      <x:c r="M343" s="61">
        <x:f>IF(OR(H343="",I343=""),"",ABS(H343-I343))</x:f>
      </x:c>
      <x:c r="N343" s="63">
        <x:f>IF(M343="","",M343*Paramètres!$B$6*L343)</x:f>
      </x:c>
      <x:c r="O343" s="61">
        <x:f>IF(OR(H343="",K343="",D343=""),"",IF(D343="Long",K343-H343,H343-K343))</x:f>
      </x:c>
      <x:c r="P343" s="63">
        <x:f>IF(O343="","",O343*Paramètres!$B$6*L343)</x:f>
      </x:c>
      <x:c r="Q343" s="61">
        <x:f>IF(OR(M343="",M343=0,O343=""),"",O343/M343)</x:f>
      </x:c>
      <x:c r="R343" s="61" t="n"/>
      <x:c r="S343" s="61" t="n"/>
      <x:c r="T343" s="63">
        <x:f>IF(L343="","",L343*(Paramètres!$B$7+Paramètres!$B$11*Paramètres!$B$5))</x:f>
      </x:c>
      <x:c r="U343" s="63">
        <x:f>IF(P343="","",P343-T343)</x:f>
      </x:c>
      <x:c r="V343" s="60" t="n"/>
      <x:c r="W343" s="64" t="n"/>
      <x:c r="X343" s="64" t="n"/>
    </x:row>
    <x:row r="344">
      <x:c r="A344" s="58" t="n"/>
      <x:c r="B344" s="59" t="n"/>
      <x:c r="C344" s="59" t="n"/>
      <x:c r="D344" s="60" t="n"/>
      <x:c r="E344" s="60" t="n"/>
      <x:c r="F344" s="60" t="n"/>
      <x:c r="G344" s="60" t="n"/>
      <x:c r="H344" s="61" t="n"/>
      <x:c r="I344" s="61" t="n"/>
      <x:c r="J344" s="61" t="n"/>
      <x:c r="K344" s="61" t="n"/>
      <x:c r="L344" s="62" t="n"/>
      <x:c r="M344" s="61">
        <x:f>IF(OR(H344="",I344=""),"",ABS(H344-I344))</x:f>
      </x:c>
      <x:c r="N344" s="63">
        <x:f>IF(M344="","",M344*Paramètres!$B$6*L344)</x:f>
      </x:c>
      <x:c r="O344" s="61">
        <x:f>IF(OR(H344="",K344="",D344=""),"",IF(D344="Long",K344-H344,H344-K344))</x:f>
      </x:c>
      <x:c r="P344" s="63">
        <x:f>IF(O344="","",O344*Paramètres!$B$6*L344)</x:f>
      </x:c>
      <x:c r="Q344" s="61">
        <x:f>IF(OR(M344="",M344=0,O344=""),"",O344/M344)</x:f>
      </x:c>
      <x:c r="R344" s="61" t="n"/>
      <x:c r="S344" s="61" t="n"/>
      <x:c r="T344" s="63">
        <x:f>IF(L344="","",L344*(Paramètres!$B$7+Paramètres!$B$11*Paramètres!$B$5))</x:f>
      </x:c>
      <x:c r="U344" s="63">
        <x:f>IF(P344="","",P344-T344)</x:f>
      </x:c>
      <x:c r="V344" s="60" t="n"/>
      <x:c r="W344" s="64" t="n"/>
      <x:c r="X344" s="64" t="n"/>
    </x:row>
    <x:row r="345">
      <x:c r="A345" s="58" t="n"/>
      <x:c r="B345" s="59" t="n"/>
      <x:c r="C345" s="59" t="n"/>
      <x:c r="D345" s="60" t="n"/>
      <x:c r="E345" s="60" t="n"/>
      <x:c r="F345" s="60" t="n"/>
      <x:c r="G345" s="60" t="n"/>
      <x:c r="H345" s="61" t="n"/>
      <x:c r="I345" s="61" t="n"/>
      <x:c r="J345" s="61" t="n"/>
      <x:c r="K345" s="61" t="n"/>
      <x:c r="L345" s="62" t="n"/>
      <x:c r="M345" s="61">
        <x:f>IF(OR(H345="",I345=""),"",ABS(H345-I345))</x:f>
      </x:c>
      <x:c r="N345" s="63">
        <x:f>IF(M345="","",M345*Paramètres!$B$6*L345)</x:f>
      </x:c>
      <x:c r="O345" s="61">
        <x:f>IF(OR(H345="",K345="",D345=""),"",IF(D345="Long",K345-H345,H345-K345))</x:f>
      </x:c>
      <x:c r="P345" s="63">
        <x:f>IF(O345="","",O345*Paramètres!$B$6*L345)</x:f>
      </x:c>
      <x:c r="Q345" s="61">
        <x:f>IF(OR(M345="",M345=0,O345=""),"",O345/M345)</x:f>
      </x:c>
      <x:c r="R345" s="61" t="n"/>
      <x:c r="S345" s="61" t="n"/>
      <x:c r="T345" s="63">
        <x:f>IF(L345="","",L345*(Paramètres!$B$7+Paramètres!$B$11*Paramètres!$B$5))</x:f>
      </x:c>
      <x:c r="U345" s="63">
        <x:f>IF(P345="","",P345-T345)</x:f>
      </x:c>
      <x:c r="V345" s="60" t="n"/>
      <x:c r="W345" s="64" t="n"/>
      <x:c r="X345" s="64" t="n"/>
    </x:row>
    <x:row r="346">
      <x:c r="A346" s="58" t="n"/>
      <x:c r="B346" s="59" t="n"/>
      <x:c r="C346" s="59" t="n"/>
      <x:c r="D346" s="60" t="n"/>
      <x:c r="E346" s="60" t="n"/>
      <x:c r="F346" s="60" t="n"/>
      <x:c r="G346" s="60" t="n"/>
      <x:c r="H346" s="61" t="n"/>
      <x:c r="I346" s="61" t="n"/>
      <x:c r="J346" s="61" t="n"/>
      <x:c r="K346" s="61" t="n"/>
      <x:c r="L346" s="62" t="n"/>
      <x:c r="M346" s="61">
        <x:f>IF(OR(H346="",I346=""),"",ABS(H346-I346))</x:f>
      </x:c>
      <x:c r="N346" s="63">
        <x:f>IF(M346="","",M346*Paramètres!$B$6*L346)</x:f>
      </x:c>
      <x:c r="O346" s="61">
        <x:f>IF(OR(H346="",K346="",D346=""),"",IF(D346="Long",K346-H346,H346-K346))</x:f>
      </x:c>
      <x:c r="P346" s="63">
        <x:f>IF(O346="","",O346*Paramètres!$B$6*L346)</x:f>
      </x:c>
      <x:c r="Q346" s="61">
        <x:f>IF(OR(M346="",M346=0,O346=""),"",O346/M346)</x:f>
      </x:c>
      <x:c r="R346" s="61" t="n"/>
      <x:c r="S346" s="61" t="n"/>
      <x:c r="T346" s="63">
        <x:f>IF(L346="","",L346*(Paramètres!$B$7+Paramètres!$B$11*Paramètres!$B$5))</x:f>
      </x:c>
      <x:c r="U346" s="63">
        <x:f>IF(P346="","",P346-T346)</x:f>
      </x:c>
      <x:c r="V346" s="60" t="n"/>
      <x:c r="W346" s="64" t="n"/>
      <x:c r="X346" s="64" t="n"/>
    </x:row>
    <x:row r="347">
      <x:c r="A347" s="58" t="n"/>
      <x:c r="B347" s="59" t="n"/>
      <x:c r="C347" s="59" t="n"/>
      <x:c r="D347" s="60" t="n"/>
      <x:c r="E347" s="60" t="n"/>
      <x:c r="F347" s="60" t="n"/>
      <x:c r="G347" s="60" t="n"/>
      <x:c r="H347" s="61" t="n"/>
      <x:c r="I347" s="61" t="n"/>
      <x:c r="J347" s="61" t="n"/>
      <x:c r="K347" s="61" t="n"/>
      <x:c r="L347" s="62" t="n"/>
      <x:c r="M347" s="61">
        <x:f>IF(OR(H347="",I347=""),"",ABS(H347-I347))</x:f>
      </x:c>
      <x:c r="N347" s="63">
        <x:f>IF(M347="","",M347*Paramètres!$B$6*L347)</x:f>
      </x:c>
      <x:c r="O347" s="61">
        <x:f>IF(OR(H347="",K347="",D347=""),"",IF(D347="Long",K347-H347,H347-K347))</x:f>
      </x:c>
      <x:c r="P347" s="63">
        <x:f>IF(O347="","",O347*Paramètres!$B$6*L347)</x:f>
      </x:c>
      <x:c r="Q347" s="61">
        <x:f>IF(OR(M347="",M347=0,O347=""),"",O347/M347)</x:f>
      </x:c>
      <x:c r="R347" s="61" t="n"/>
      <x:c r="S347" s="61" t="n"/>
      <x:c r="T347" s="63">
        <x:f>IF(L347="","",L347*(Paramètres!$B$7+Paramètres!$B$11*Paramètres!$B$5))</x:f>
      </x:c>
      <x:c r="U347" s="63">
        <x:f>IF(P347="","",P347-T347)</x:f>
      </x:c>
      <x:c r="V347" s="60" t="n"/>
      <x:c r="W347" s="64" t="n"/>
      <x:c r="X347" s="64" t="n"/>
    </x:row>
    <x:row r="348">
      <x:c r="A348" s="58" t="n"/>
      <x:c r="B348" s="59" t="n"/>
      <x:c r="C348" s="59" t="n"/>
      <x:c r="D348" s="60" t="n"/>
      <x:c r="E348" s="60" t="n"/>
      <x:c r="F348" s="60" t="n"/>
      <x:c r="G348" s="60" t="n"/>
      <x:c r="H348" s="61" t="n"/>
      <x:c r="I348" s="61" t="n"/>
      <x:c r="J348" s="61" t="n"/>
      <x:c r="K348" s="61" t="n"/>
      <x:c r="L348" s="62" t="n"/>
      <x:c r="M348" s="61">
        <x:f>IF(OR(H348="",I348=""),"",ABS(H348-I348))</x:f>
      </x:c>
      <x:c r="N348" s="63">
        <x:f>IF(M348="","",M348*Paramètres!$B$6*L348)</x:f>
      </x:c>
      <x:c r="O348" s="61">
        <x:f>IF(OR(H348="",K348="",D348=""),"",IF(D348="Long",K348-H348,H348-K348))</x:f>
      </x:c>
      <x:c r="P348" s="63">
        <x:f>IF(O348="","",O348*Paramètres!$B$6*L348)</x:f>
      </x:c>
      <x:c r="Q348" s="61">
        <x:f>IF(OR(M348="",M348=0,O348=""),"",O348/M348)</x:f>
      </x:c>
      <x:c r="R348" s="61" t="n"/>
      <x:c r="S348" s="61" t="n"/>
      <x:c r="T348" s="63">
        <x:f>IF(L348="","",L348*(Paramètres!$B$7+Paramètres!$B$11*Paramètres!$B$5))</x:f>
      </x:c>
      <x:c r="U348" s="63">
        <x:f>IF(P348="","",P348-T348)</x:f>
      </x:c>
      <x:c r="V348" s="60" t="n"/>
      <x:c r="W348" s="64" t="n"/>
      <x:c r="X348" s="64" t="n"/>
    </x:row>
    <x:row r="349">
      <x:c r="A349" s="58" t="n"/>
      <x:c r="B349" s="59" t="n"/>
      <x:c r="C349" s="59" t="n"/>
      <x:c r="D349" s="60" t="n"/>
      <x:c r="E349" s="60" t="n"/>
      <x:c r="F349" s="60" t="n"/>
      <x:c r="G349" s="60" t="n"/>
      <x:c r="H349" s="61" t="n"/>
      <x:c r="I349" s="61" t="n"/>
      <x:c r="J349" s="61" t="n"/>
      <x:c r="K349" s="61" t="n"/>
      <x:c r="L349" s="62" t="n"/>
      <x:c r="M349" s="61">
        <x:f>IF(OR(H349="",I349=""),"",ABS(H349-I349))</x:f>
      </x:c>
      <x:c r="N349" s="63">
        <x:f>IF(M349="","",M349*Paramètres!$B$6*L349)</x:f>
      </x:c>
      <x:c r="O349" s="61">
        <x:f>IF(OR(H349="",K349="",D349=""),"",IF(D349="Long",K349-H349,H349-K349))</x:f>
      </x:c>
      <x:c r="P349" s="63">
        <x:f>IF(O349="","",O349*Paramètres!$B$6*L349)</x:f>
      </x:c>
      <x:c r="Q349" s="61">
        <x:f>IF(OR(M349="",M349=0,O349=""),"",O349/M349)</x:f>
      </x:c>
      <x:c r="R349" s="61" t="n"/>
      <x:c r="S349" s="61" t="n"/>
      <x:c r="T349" s="63">
        <x:f>IF(L349="","",L349*(Paramètres!$B$7+Paramètres!$B$11*Paramètres!$B$5))</x:f>
      </x:c>
      <x:c r="U349" s="63">
        <x:f>IF(P349="","",P349-T349)</x:f>
      </x:c>
      <x:c r="V349" s="60" t="n"/>
      <x:c r="W349" s="64" t="n"/>
      <x:c r="X349" s="64" t="n"/>
    </x:row>
    <x:row r="350">
      <x:c r="A350" s="58" t="n"/>
      <x:c r="B350" s="59" t="n"/>
      <x:c r="C350" s="59" t="n"/>
      <x:c r="D350" s="60" t="n"/>
      <x:c r="E350" s="60" t="n"/>
      <x:c r="F350" s="60" t="n"/>
      <x:c r="G350" s="60" t="n"/>
      <x:c r="H350" s="61" t="n"/>
      <x:c r="I350" s="61" t="n"/>
      <x:c r="J350" s="61" t="n"/>
      <x:c r="K350" s="61" t="n"/>
      <x:c r="L350" s="62" t="n"/>
      <x:c r="M350" s="61">
        <x:f>IF(OR(H350="",I350=""),"",ABS(H350-I350))</x:f>
      </x:c>
      <x:c r="N350" s="63">
        <x:f>IF(M350="","",M350*Paramètres!$B$6*L350)</x:f>
      </x:c>
      <x:c r="O350" s="61">
        <x:f>IF(OR(H350="",K350="",D350=""),"",IF(D350="Long",K350-H350,H350-K350))</x:f>
      </x:c>
      <x:c r="P350" s="63">
        <x:f>IF(O350="","",O350*Paramètres!$B$6*L350)</x:f>
      </x:c>
      <x:c r="Q350" s="61">
        <x:f>IF(OR(M350="",M350=0,O350=""),"",O350/M350)</x:f>
      </x:c>
      <x:c r="R350" s="61" t="n"/>
      <x:c r="S350" s="61" t="n"/>
      <x:c r="T350" s="63">
        <x:f>IF(L350="","",L350*(Paramètres!$B$7+Paramètres!$B$11*Paramètres!$B$5))</x:f>
      </x:c>
      <x:c r="U350" s="63">
        <x:f>IF(P350="","",P350-T350)</x:f>
      </x:c>
      <x:c r="V350" s="60" t="n"/>
      <x:c r="W350" s="64" t="n"/>
      <x:c r="X350" s="64" t="n"/>
    </x:row>
    <x:row r="351">
      <x:c r="A351" s="58" t="n"/>
      <x:c r="B351" s="59" t="n"/>
      <x:c r="C351" s="59" t="n"/>
      <x:c r="D351" s="60" t="n"/>
      <x:c r="E351" s="60" t="n"/>
      <x:c r="F351" s="60" t="n"/>
      <x:c r="G351" s="60" t="n"/>
      <x:c r="H351" s="61" t="n"/>
      <x:c r="I351" s="61" t="n"/>
      <x:c r="J351" s="61" t="n"/>
      <x:c r="K351" s="61" t="n"/>
      <x:c r="L351" s="62" t="n"/>
      <x:c r="M351" s="61">
        <x:f>IF(OR(H351="",I351=""),"",ABS(H351-I351))</x:f>
      </x:c>
      <x:c r="N351" s="63">
        <x:f>IF(M351="","",M351*Paramètres!$B$6*L351)</x:f>
      </x:c>
      <x:c r="O351" s="61">
        <x:f>IF(OR(H351="",K351="",D351=""),"",IF(D351="Long",K351-H351,H351-K351))</x:f>
      </x:c>
      <x:c r="P351" s="63">
        <x:f>IF(O351="","",O351*Paramètres!$B$6*L351)</x:f>
      </x:c>
      <x:c r="Q351" s="61">
        <x:f>IF(OR(M351="",M351=0,O351=""),"",O351/M351)</x:f>
      </x:c>
      <x:c r="R351" s="61" t="n"/>
      <x:c r="S351" s="61" t="n"/>
      <x:c r="T351" s="63">
        <x:f>IF(L351="","",L351*(Paramètres!$B$7+Paramètres!$B$11*Paramètres!$B$5))</x:f>
      </x:c>
      <x:c r="U351" s="63">
        <x:f>IF(P351="","",P351-T351)</x:f>
      </x:c>
      <x:c r="V351" s="60" t="n"/>
      <x:c r="W351" s="64" t="n"/>
      <x:c r="X351" s="64" t="n"/>
    </x:row>
    <x:row r="352">
      <x:c r="A352" s="58" t="n"/>
      <x:c r="B352" s="59" t="n"/>
      <x:c r="C352" s="59" t="n"/>
      <x:c r="D352" s="60" t="n"/>
      <x:c r="E352" s="60" t="n"/>
      <x:c r="F352" s="60" t="n"/>
      <x:c r="G352" s="60" t="n"/>
      <x:c r="H352" s="61" t="n"/>
      <x:c r="I352" s="61" t="n"/>
      <x:c r="J352" s="61" t="n"/>
      <x:c r="K352" s="61" t="n"/>
      <x:c r="L352" s="62" t="n"/>
      <x:c r="M352" s="61">
        <x:f>IF(OR(H352="",I352=""),"",ABS(H352-I352))</x:f>
      </x:c>
      <x:c r="N352" s="63">
        <x:f>IF(M352="","",M352*Paramètres!$B$6*L352)</x:f>
      </x:c>
      <x:c r="O352" s="61">
        <x:f>IF(OR(H352="",K352="",D352=""),"",IF(D352="Long",K352-H352,H352-K352))</x:f>
      </x:c>
      <x:c r="P352" s="63">
        <x:f>IF(O352="","",O352*Paramètres!$B$6*L352)</x:f>
      </x:c>
      <x:c r="Q352" s="61">
        <x:f>IF(OR(M352="",M352=0,O352=""),"",O352/M352)</x:f>
      </x:c>
      <x:c r="R352" s="61" t="n"/>
      <x:c r="S352" s="61" t="n"/>
      <x:c r="T352" s="63">
        <x:f>IF(L352="","",L352*(Paramètres!$B$7+Paramètres!$B$11*Paramètres!$B$5))</x:f>
      </x:c>
      <x:c r="U352" s="63">
        <x:f>IF(P352="","",P352-T352)</x:f>
      </x:c>
      <x:c r="V352" s="60" t="n"/>
      <x:c r="W352" s="64" t="n"/>
      <x:c r="X352" s="64" t="n"/>
    </x:row>
    <x:row r="353">
      <x:c r="A353" s="58" t="n"/>
      <x:c r="B353" s="59" t="n"/>
      <x:c r="C353" s="59" t="n"/>
      <x:c r="D353" s="60" t="n"/>
      <x:c r="E353" s="60" t="n"/>
      <x:c r="F353" s="60" t="n"/>
      <x:c r="G353" s="60" t="n"/>
      <x:c r="H353" s="61" t="n"/>
      <x:c r="I353" s="61" t="n"/>
      <x:c r="J353" s="61" t="n"/>
      <x:c r="K353" s="61" t="n"/>
      <x:c r="L353" s="62" t="n"/>
      <x:c r="M353" s="61">
        <x:f>IF(OR(H353="",I353=""),"",ABS(H353-I353))</x:f>
      </x:c>
      <x:c r="N353" s="63">
        <x:f>IF(M353="","",M353*Paramètres!$B$6*L353)</x:f>
      </x:c>
      <x:c r="O353" s="61">
        <x:f>IF(OR(H353="",K353="",D353=""),"",IF(D353="Long",K353-H353,H353-K353))</x:f>
      </x:c>
      <x:c r="P353" s="63">
        <x:f>IF(O353="","",O353*Paramètres!$B$6*L353)</x:f>
      </x:c>
      <x:c r="Q353" s="61">
        <x:f>IF(OR(M353="",M353=0,O353=""),"",O353/M353)</x:f>
      </x:c>
      <x:c r="R353" s="61" t="n"/>
      <x:c r="S353" s="61" t="n"/>
      <x:c r="T353" s="63">
        <x:f>IF(L353="","",L353*(Paramètres!$B$7+Paramètres!$B$11*Paramètres!$B$5))</x:f>
      </x:c>
      <x:c r="U353" s="63">
        <x:f>IF(P353="","",P353-T353)</x:f>
      </x:c>
      <x:c r="V353" s="60" t="n"/>
      <x:c r="W353" s="64" t="n"/>
      <x:c r="X353" s="64" t="n"/>
    </x:row>
    <x:row r="354">
      <x:c r="A354" s="58" t="n"/>
      <x:c r="B354" s="59" t="n"/>
      <x:c r="C354" s="59" t="n"/>
      <x:c r="D354" s="60" t="n"/>
      <x:c r="E354" s="60" t="n"/>
      <x:c r="F354" s="60" t="n"/>
      <x:c r="G354" s="60" t="n"/>
      <x:c r="H354" s="61" t="n"/>
      <x:c r="I354" s="61" t="n"/>
      <x:c r="J354" s="61" t="n"/>
      <x:c r="K354" s="61" t="n"/>
      <x:c r="L354" s="62" t="n"/>
      <x:c r="M354" s="61">
        <x:f>IF(OR(H354="",I354=""),"",ABS(H354-I354))</x:f>
      </x:c>
      <x:c r="N354" s="63">
        <x:f>IF(M354="","",M354*Paramètres!$B$6*L354)</x:f>
      </x:c>
      <x:c r="O354" s="61">
        <x:f>IF(OR(H354="",K354="",D354=""),"",IF(D354="Long",K354-H354,H354-K354))</x:f>
      </x:c>
      <x:c r="P354" s="63">
        <x:f>IF(O354="","",O354*Paramètres!$B$6*L354)</x:f>
      </x:c>
      <x:c r="Q354" s="61">
        <x:f>IF(OR(M354="",M354=0,O354=""),"",O354/M354)</x:f>
      </x:c>
      <x:c r="R354" s="61" t="n"/>
      <x:c r="S354" s="61" t="n"/>
      <x:c r="T354" s="63">
        <x:f>IF(L354="","",L354*(Paramètres!$B$7+Paramètres!$B$11*Paramètres!$B$5))</x:f>
      </x:c>
      <x:c r="U354" s="63">
        <x:f>IF(P354="","",P354-T354)</x:f>
      </x:c>
      <x:c r="V354" s="60" t="n"/>
      <x:c r="W354" s="64" t="n"/>
      <x:c r="X354" s="64" t="n"/>
    </x:row>
    <x:row r="355">
      <x:c r="A355" s="58" t="n"/>
      <x:c r="B355" s="59" t="n"/>
      <x:c r="C355" s="59" t="n"/>
      <x:c r="D355" s="60" t="n"/>
      <x:c r="E355" s="60" t="n"/>
      <x:c r="F355" s="60" t="n"/>
      <x:c r="G355" s="60" t="n"/>
      <x:c r="H355" s="61" t="n"/>
      <x:c r="I355" s="61" t="n"/>
      <x:c r="J355" s="61" t="n"/>
      <x:c r="K355" s="61" t="n"/>
      <x:c r="L355" s="62" t="n"/>
      <x:c r="M355" s="61">
        <x:f>IF(OR(H355="",I355=""),"",ABS(H355-I355))</x:f>
      </x:c>
      <x:c r="N355" s="63">
        <x:f>IF(M355="","",M355*Paramètres!$B$6*L355)</x:f>
      </x:c>
      <x:c r="O355" s="61">
        <x:f>IF(OR(H355="",K355="",D355=""),"",IF(D355="Long",K355-H355,H355-K355))</x:f>
      </x:c>
      <x:c r="P355" s="63">
        <x:f>IF(O355="","",O355*Paramètres!$B$6*L355)</x:f>
      </x:c>
      <x:c r="Q355" s="61">
        <x:f>IF(OR(M355="",M355=0,O355=""),"",O355/M355)</x:f>
      </x:c>
      <x:c r="R355" s="61" t="n"/>
      <x:c r="S355" s="61" t="n"/>
      <x:c r="T355" s="63">
        <x:f>IF(L355="","",L355*(Paramètres!$B$7+Paramètres!$B$11*Paramètres!$B$5))</x:f>
      </x:c>
      <x:c r="U355" s="63">
        <x:f>IF(P355="","",P355-T355)</x:f>
      </x:c>
      <x:c r="V355" s="60" t="n"/>
      <x:c r="W355" s="64" t="n"/>
      <x:c r="X355" s="64" t="n"/>
    </x:row>
    <x:row r="356">
      <x:c r="A356" s="58" t="n"/>
      <x:c r="B356" s="59" t="n"/>
      <x:c r="C356" s="59" t="n"/>
      <x:c r="D356" s="60" t="n"/>
      <x:c r="E356" s="60" t="n"/>
      <x:c r="F356" s="60" t="n"/>
      <x:c r="G356" s="60" t="n"/>
      <x:c r="H356" s="61" t="n"/>
      <x:c r="I356" s="61" t="n"/>
      <x:c r="J356" s="61" t="n"/>
      <x:c r="K356" s="61" t="n"/>
      <x:c r="L356" s="62" t="n"/>
      <x:c r="M356" s="61">
        <x:f>IF(OR(H356="",I356=""),"",ABS(H356-I356))</x:f>
      </x:c>
      <x:c r="N356" s="63">
        <x:f>IF(M356="","",M356*Paramètres!$B$6*L356)</x:f>
      </x:c>
      <x:c r="O356" s="61">
        <x:f>IF(OR(H356="",K356="",D356=""),"",IF(D356="Long",K356-H356,H356-K356))</x:f>
      </x:c>
      <x:c r="P356" s="63">
        <x:f>IF(O356="","",O356*Paramètres!$B$6*L356)</x:f>
      </x:c>
      <x:c r="Q356" s="61">
        <x:f>IF(OR(M356="",M356=0,O356=""),"",O356/M356)</x:f>
      </x:c>
      <x:c r="R356" s="61" t="n"/>
      <x:c r="S356" s="61" t="n"/>
      <x:c r="T356" s="63">
        <x:f>IF(L356="","",L356*(Paramètres!$B$7+Paramètres!$B$11*Paramètres!$B$5))</x:f>
      </x:c>
      <x:c r="U356" s="63">
        <x:f>IF(P356="","",P356-T356)</x:f>
      </x:c>
      <x:c r="V356" s="60" t="n"/>
      <x:c r="W356" s="64" t="n"/>
      <x:c r="X356" s="64" t="n"/>
    </x:row>
    <x:row r="357">
      <x:c r="A357" s="58" t="n"/>
      <x:c r="B357" s="59" t="n"/>
      <x:c r="C357" s="59" t="n"/>
      <x:c r="D357" s="60" t="n"/>
      <x:c r="E357" s="60" t="n"/>
      <x:c r="F357" s="60" t="n"/>
      <x:c r="G357" s="60" t="n"/>
      <x:c r="H357" s="61" t="n"/>
      <x:c r="I357" s="61" t="n"/>
      <x:c r="J357" s="61" t="n"/>
      <x:c r="K357" s="61" t="n"/>
      <x:c r="L357" s="62" t="n"/>
      <x:c r="M357" s="61">
        <x:f>IF(OR(H357="",I357=""),"",ABS(H357-I357))</x:f>
      </x:c>
      <x:c r="N357" s="63">
        <x:f>IF(M357="","",M357*Paramètres!$B$6*L357)</x:f>
      </x:c>
      <x:c r="O357" s="61">
        <x:f>IF(OR(H357="",K357="",D357=""),"",IF(D357="Long",K357-H357,H357-K357))</x:f>
      </x:c>
      <x:c r="P357" s="63">
        <x:f>IF(O357="","",O357*Paramètres!$B$6*L357)</x:f>
      </x:c>
      <x:c r="Q357" s="61">
        <x:f>IF(OR(M357="",M357=0,O357=""),"",O357/M357)</x:f>
      </x:c>
      <x:c r="R357" s="61" t="n"/>
      <x:c r="S357" s="61" t="n"/>
      <x:c r="T357" s="63">
        <x:f>IF(L357="","",L357*(Paramètres!$B$7+Paramètres!$B$11*Paramètres!$B$5))</x:f>
      </x:c>
      <x:c r="U357" s="63">
        <x:f>IF(P357="","",P357-T357)</x:f>
      </x:c>
      <x:c r="V357" s="60" t="n"/>
      <x:c r="W357" s="64" t="n"/>
      <x:c r="X357" s="64" t="n"/>
    </x:row>
    <x:row r="358">
      <x:c r="A358" s="58" t="n"/>
      <x:c r="B358" s="59" t="n"/>
      <x:c r="C358" s="59" t="n"/>
      <x:c r="D358" s="60" t="n"/>
      <x:c r="E358" s="60" t="n"/>
      <x:c r="F358" s="60" t="n"/>
      <x:c r="G358" s="60" t="n"/>
      <x:c r="H358" s="61" t="n"/>
      <x:c r="I358" s="61" t="n"/>
      <x:c r="J358" s="61" t="n"/>
      <x:c r="K358" s="61" t="n"/>
      <x:c r="L358" s="62" t="n"/>
      <x:c r="M358" s="61">
        <x:f>IF(OR(H358="",I358=""),"",ABS(H358-I358))</x:f>
      </x:c>
      <x:c r="N358" s="63">
        <x:f>IF(M358="","",M358*Paramètres!$B$6*L358)</x:f>
      </x:c>
      <x:c r="O358" s="61">
        <x:f>IF(OR(H358="",K358="",D358=""),"",IF(D358="Long",K358-H358,H358-K358))</x:f>
      </x:c>
      <x:c r="P358" s="63">
        <x:f>IF(O358="","",O358*Paramètres!$B$6*L358)</x:f>
      </x:c>
      <x:c r="Q358" s="61">
        <x:f>IF(OR(M358="",M358=0,O358=""),"",O358/M358)</x:f>
      </x:c>
      <x:c r="R358" s="61" t="n"/>
      <x:c r="S358" s="61" t="n"/>
      <x:c r="T358" s="63">
        <x:f>IF(L358="","",L358*(Paramètres!$B$7+Paramètres!$B$11*Paramètres!$B$5))</x:f>
      </x:c>
      <x:c r="U358" s="63">
        <x:f>IF(P358="","",P358-T358)</x:f>
      </x:c>
      <x:c r="V358" s="60" t="n"/>
      <x:c r="W358" s="64" t="n"/>
      <x:c r="X358" s="64" t="n"/>
    </x:row>
    <x:row r="359">
      <x:c r="A359" s="58" t="n"/>
      <x:c r="B359" s="59" t="n"/>
      <x:c r="C359" s="59" t="n"/>
      <x:c r="D359" s="60" t="n"/>
      <x:c r="E359" s="60" t="n"/>
      <x:c r="F359" s="60" t="n"/>
      <x:c r="G359" s="60" t="n"/>
      <x:c r="H359" s="61" t="n"/>
      <x:c r="I359" s="61" t="n"/>
      <x:c r="J359" s="61" t="n"/>
      <x:c r="K359" s="61" t="n"/>
      <x:c r="L359" s="62" t="n"/>
      <x:c r="M359" s="61">
        <x:f>IF(OR(H359="",I359=""),"",ABS(H359-I359))</x:f>
      </x:c>
      <x:c r="N359" s="63">
        <x:f>IF(M359="","",M359*Paramètres!$B$6*L359)</x:f>
      </x:c>
      <x:c r="O359" s="61">
        <x:f>IF(OR(H359="",K359="",D359=""),"",IF(D359="Long",K359-H359,H359-K359))</x:f>
      </x:c>
      <x:c r="P359" s="63">
        <x:f>IF(O359="","",O359*Paramètres!$B$6*L359)</x:f>
      </x:c>
      <x:c r="Q359" s="61">
        <x:f>IF(OR(M359="",M359=0,O359=""),"",O359/M359)</x:f>
      </x:c>
      <x:c r="R359" s="61" t="n"/>
      <x:c r="S359" s="61" t="n"/>
      <x:c r="T359" s="63">
        <x:f>IF(L359="","",L359*(Paramètres!$B$7+Paramètres!$B$11*Paramètres!$B$5))</x:f>
      </x:c>
      <x:c r="U359" s="63">
        <x:f>IF(P359="","",P359-T359)</x:f>
      </x:c>
      <x:c r="V359" s="60" t="n"/>
      <x:c r="W359" s="64" t="n"/>
      <x:c r="X359" s="64" t="n"/>
    </x:row>
    <x:row r="360">
      <x:c r="A360" s="58" t="n"/>
      <x:c r="B360" s="59" t="n"/>
      <x:c r="C360" s="59" t="n"/>
      <x:c r="D360" s="60" t="n"/>
      <x:c r="E360" s="60" t="n"/>
      <x:c r="F360" s="60" t="n"/>
      <x:c r="G360" s="60" t="n"/>
      <x:c r="H360" s="61" t="n"/>
      <x:c r="I360" s="61" t="n"/>
      <x:c r="J360" s="61" t="n"/>
      <x:c r="K360" s="61" t="n"/>
      <x:c r="L360" s="62" t="n"/>
      <x:c r="M360" s="61">
        <x:f>IF(OR(H360="",I360=""),"",ABS(H360-I360))</x:f>
      </x:c>
      <x:c r="N360" s="63">
        <x:f>IF(M360="","",M360*Paramètres!$B$6*L360)</x:f>
      </x:c>
      <x:c r="O360" s="61">
        <x:f>IF(OR(H360="",K360="",D360=""),"",IF(D360="Long",K360-H360,H360-K360))</x:f>
      </x:c>
      <x:c r="P360" s="63">
        <x:f>IF(O360="","",O360*Paramètres!$B$6*L360)</x:f>
      </x:c>
      <x:c r="Q360" s="61">
        <x:f>IF(OR(M360="",M360=0,O360=""),"",O360/M360)</x:f>
      </x:c>
      <x:c r="R360" s="61" t="n"/>
      <x:c r="S360" s="61" t="n"/>
      <x:c r="T360" s="63">
        <x:f>IF(L360="","",L360*(Paramètres!$B$7+Paramètres!$B$11*Paramètres!$B$5))</x:f>
      </x:c>
      <x:c r="U360" s="63">
        <x:f>IF(P360="","",P360-T360)</x:f>
      </x:c>
      <x:c r="V360" s="60" t="n"/>
      <x:c r="W360" s="64" t="n"/>
      <x:c r="X360" s="64" t="n"/>
    </x:row>
    <x:row r="361">
      <x:c r="A361" s="58" t="n"/>
      <x:c r="B361" s="59" t="n"/>
      <x:c r="C361" s="59" t="n"/>
      <x:c r="D361" s="60" t="n"/>
      <x:c r="E361" s="60" t="n"/>
      <x:c r="F361" s="60" t="n"/>
      <x:c r="G361" s="60" t="n"/>
      <x:c r="H361" s="61" t="n"/>
      <x:c r="I361" s="61" t="n"/>
      <x:c r="J361" s="61" t="n"/>
      <x:c r="K361" s="61" t="n"/>
      <x:c r="L361" s="62" t="n"/>
      <x:c r="M361" s="61">
        <x:f>IF(OR(H361="",I361=""),"",ABS(H361-I361))</x:f>
      </x:c>
      <x:c r="N361" s="63">
        <x:f>IF(M361="","",M361*Paramètres!$B$6*L361)</x:f>
      </x:c>
      <x:c r="O361" s="61">
        <x:f>IF(OR(H361="",K361="",D361=""),"",IF(D361="Long",K361-H361,H361-K361))</x:f>
      </x:c>
      <x:c r="P361" s="63">
        <x:f>IF(O361="","",O361*Paramètres!$B$6*L361)</x:f>
      </x:c>
      <x:c r="Q361" s="61">
        <x:f>IF(OR(M361="",M361=0,O361=""),"",O361/M361)</x:f>
      </x:c>
      <x:c r="R361" s="61" t="n"/>
      <x:c r="S361" s="61" t="n"/>
      <x:c r="T361" s="63">
        <x:f>IF(L361="","",L361*(Paramètres!$B$7+Paramètres!$B$11*Paramètres!$B$5))</x:f>
      </x:c>
      <x:c r="U361" s="63">
        <x:f>IF(P361="","",P361-T361)</x:f>
      </x:c>
      <x:c r="V361" s="60" t="n"/>
      <x:c r="W361" s="64" t="n"/>
      <x:c r="X361" s="64" t="n"/>
    </x:row>
    <x:row r="362">
      <x:c r="A362" s="58" t="n"/>
      <x:c r="B362" s="59" t="n"/>
      <x:c r="C362" s="59" t="n"/>
      <x:c r="D362" s="60" t="n"/>
      <x:c r="E362" s="60" t="n"/>
      <x:c r="F362" s="60" t="n"/>
      <x:c r="G362" s="60" t="n"/>
      <x:c r="H362" s="61" t="n"/>
      <x:c r="I362" s="61" t="n"/>
      <x:c r="J362" s="61" t="n"/>
      <x:c r="K362" s="61" t="n"/>
      <x:c r="L362" s="62" t="n"/>
      <x:c r="M362" s="61">
        <x:f>IF(OR(H362="",I362=""),"",ABS(H362-I362))</x:f>
      </x:c>
      <x:c r="N362" s="63">
        <x:f>IF(M362="","",M362*Paramètres!$B$6*L362)</x:f>
      </x:c>
      <x:c r="O362" s="61">
        <x:f>IF(OR(H362="",K362="",D362=""),"",IF(D362="Long",K362-H362,H362-K362))</x:f>
      </x:c>
      <x:c r="P362" s="63">
        <x:f>IF(O362="","",O362*Paramètres!$B$6*L362)</x:f>
      </x:c>
      <x:c r="Q362" s="61">
        <x:f>IF(OR(M362="",M362=0,O362=""),"",O362/M362)</x:f>
      </x:c>
      <x:c r="R362" s="61" t="n"/>
      <x:c r="S362" s="61" t="n"/>
      <x:c r="T362" s="63">
        <x:f>IF(L362="","",L362*(Paramètres!$B$7+Paramètres!$B$11*Paramètres!$B$5))</x:f>
      </x:c>
      <x:c r="U362" s="63">
        <x:f>IF(P362="","",P362-T362)</x:f>
      </x:c>
      <x:c r="V362" s="60" t="n"/>
      <x:c r="W362" s="64" t="n"/>
      <x:c r="X362" s="64" t="n"/>
    </x:row>
    <x:row r="363">
      <x:c r="A363" s="58" t="n"/>
      <x:c r="B363" s="59" t="n"/>
      <x:c r="C363" s="59" t="n"/>
      <x:c r="D363" s="60" t="n"/>
      <x:c r="E363" s="60" t="n"/>
      <x:c r="F363" s="60" t="n"/>
      <x:c r="G363" s="60" t="n"/>
      <x:c r="H363" s="61" t="n"/>
      <x:c r="I363" s="61" t="n"/>
      <x:c r="J363" s="61" t="n"/>
      <x:c r="K363" s="61" t="n"/>
      <x:c r="L363" s="62" t="n"/>
      <x:c r="M363" s="61">
        <x:f>IF(OR(H363="",I363=""),"",ABS(H363-I363))</x:f>
      </x:c>
      <x:c r="N363" s="63">
        <x:f>IF(M363="","",M363*Paramètres!$B$6*L363)</x:f>
      </x:c>
      <x:c r="O363" s="61">
        <x:f>IF(OR(H363="",K363="",D363=""),"",IF(D363="Long",K363-H363,H363-K363))</x:f>
      </x:c>
      <x:c r="P363" s="63">
        <x:f>IF(O363="","",O363*Paramètres!$B$6*L363)</x:f>
      </x:c>
      <x:c r="Q363" s="61">
        <x:f>IF(OR(M363="",M363=0,O363=""),"",O363/M363)</x:f>
      </x:c>
      <x:c r="R363" s="61" t="n"/>
      <x:c r="S363" s="61" t="n"/>
      <x:c r="T363" s="63">
        <x:f>IF(L363="","",L363*(Paramètres!$B$7+Paramètres!$B$11*Paramètres!$B$5))</x:f>
      </x:c>
      <x:c r="U363" s="63">
        <x:f>IF(P363="","",P363-T363)</x:f>
      </x:c>
      <x:c r="V363" s="60" t="n"/>
      <x:c r="W363" s="64" t="n"/>
      <x:c r="X363" s="64" t="n"/>
    </x:row>
    <x:row r="364">
      <x:c r="A364" s="58" t="n"/>
      <x:c r="B364" s="59" t="n"/>
      <x:c r="C364" s="59" t="n"/>
      <x:c r="D364" s="60" t="n"/>
      <x:c r="E364" s="60" t="n"/>
      <x:c r="F364" s="60" t="n"/>
      <x:c r="G364" s="60" t="n"/>
      <x:c r="H364" s="61" t="n"/>
      <x:c r="I364" s="61" t="n"/>
      <x:c r="J364" s="61" t="n"/>
      <x:c r="K364" s="61" t="n"/>
      <x:c r="L364" s="62" t="n"/>
      <x:c r="M364" s="61">
        <x:f>IF(OR(H364="",I364=""),"",ABS(H364-I364))</x:f>
      </x:c>
      <x:c r="N364" s="63">
        <x:f>IF(M364="","",M364*Paramètres!$B$6*L364)</x:f>
      </x:c>
      <x:c r="O364" s="61">
        <x:f>IF(OR(H364="",K364="",D364=""),"",IF(D364="Long",K364-H364,H364-K364))</x:f>
      </x:c>
      <x:c r="P364" s="63">
        <x:f>IF(O364="","",O364*Paramètres!$B$6*L364)</x:f>
      </x:c>
      <x:c r="Q364" s="61">
        <x:f>IF(OR(M364="",M364=0,O364=""),"",O364/M364)</x:f>
      </x:c>
      <x:c r="R364" s="61" t="n"/>
      <x:c r="S364" s="61" t="n"/>
      <x:c r="T364" s="63">
        <x:f>IF(L364="","",L364*(Paramètres!$B$7+Paramètres!$B$11*Paramètres!$B$5))</x:f>
      </x:c>
      <x:c r="U364" s="63">
        <x:f>IF(P364="","",P364-T364)</x:f>
      </x:c>
      <x:c r="V364" s="60" t="n"/>
      <x:c r="W364" s="64" t="n"/>
      <x:c r="X364" s="64" t="n"/>
    </x:row>
    <x:row r="365">
      <x:c r="A365" s="58" t="n"/>
      <x:c r="B365" s="59" t="n"/>
      <x:c r="C365" s="59" t="n"/>
      <x:c r="D365" s="60" t="n"/>
      <x:c r="E365" s="60" t="n"/>
      <x:c r="F365" s="60" t="n"/>
      <x:c r="G365" s="60" t="n"/>
      <x:c r="H365" s="61" t="n"/>
      <x:c r="I365" s="61" t="n"/>
      <x:c r="J365" s="61" t="n"/>
      <x:c r="K365" s="61" t="n"/>
      <x:c r="L365" s="62" t="n"/>
      <x:c r="M365" s="61">
        <x:f>IF(OR(H365="",I365=""),"",ABS(H365-I365))</x:f>
      </x:c>
      <x:c r="N365" s="63">
        <x:f>IF(M365="","",M365*Paramètres!$B$6*L365)</x:f>
      </x:c>
      <x:c r="O365" s="61">
        <x:f>IF(OR(H365="",K365="",D365=""),"",IF(D365="Long",K365-H365,H365-K365))</x:f>
      </x:c>
      <x:c r="P365" s="63">
        <x:f>IF(O365="","",O365*Paramètres!$B$6*L365)</x:f>
      </x:c>
      <x:c r="Q365" s="61">
        <x:f>IF(OR(M365="",M365=0,O365=""),"",O365/M365)</x:f>
      </x:c>
      <x:c r="R365" s="61" t="n"/>
      <x:c r="S365" s="61" t="n"/>
      <x:c r="T365" s="63">
        <x:f>IF(L365="","",L365*(Paramètres!$B$7+Paramètres!$B$11*Paramètres!$B$5))</x:f>
      </x:c>
      <x:c r="U365" s="63">
        <x:f>IF(P365="","",P365-T365)</x:f>
      </x:c>
      <x:c r="V365" s="60" t="n"/>
      <x:c r="W365" s="64" t="n"/>
      <x:c r="X365" s="64" t="n"/>
    </x:row>
    <x:row r="366">
      <x:c r="A366" s="58" t="n"/>
      <x:c r="B366" s="59" t="n"/>
      <x:c r="C366" s="59" t="n"/>
      <x:c r="D366" s="60" t="n"/>
      <x:c r="E366" s="60" t="n"/>
      <x:c r="F366" s="60" t="n"/>
      <x:c r="G366" s="60" t="n"/>
      <x:c r="H366" s="61" t="n"/>
      <x:c r="I366" s="61" t="n"/>
      <x:c r="J366" s="61" t="n"/>
      <x:c r="K366" s="61" t="n"/>
      <x:c r="L366" s="62" t="n"/>
      <x:c r="M366" s="61">
        <x:f>IF(OR(H366="",I366=""),"",ABS(H366-I366))</x:f>
      </x:c>
      <x:c r="N366" s="63">
        <x:f>IF(M366="","",M366*Paramètres!$B$6*L366)</x:f>
      </x:c>
      <x:c r="O366" s="61">
        <x:f>IF(OR(H366="",K366="",D366=""),"",IF(D366="Long",K366-H366,H366-K366))</x:f>
      </x:c>
      <x:c r="P366" s="63">
        <x:f>IF(O366="","",O366*Paramètres!$B$6*L366)</x:f>
      </x:c>
      <x:c r="Q366" s="61">
        <x:f>IF(OR(M366="",M366=0,O366=""),"",O366/M366)</x:f>
      </x:c>
      <x:c r="R366" s="61" t="n"/>
      <x:c r="S366" s="61" t="n"/>
      <x:c r="T366" s="63">
        <x:f>IF(L366="","",L366*(Paramètres!$B$7+Paramètres!$B$11*Paramètres!$B$5))</x:f>
      </x:c>
      <x:c r="U366" s="63">
        <x:f>IF(P366="","",P366-T366)</x:f>
      </x:c>
      <x:c r="V366" s="60" t="n"/>
      <x:c r="W366" s="64" t="n"/>
      <x:c r="X366" s="64" t="n"/>
    </x:row>
    <x:row r="367">
      <x:c r="A367" s="58" t="n"/>
      <x:c r="B367" s="59" t="n"/>
      <x:c r="C367" s="59" t="n"/>
      <x:c r="D367" s="60" t="n"/>
      <x:c r="E367" s="60" t="n"/>
      <x:c r="F367" s="60" t="n"/>
      <x:c r="G367" s="60" t="n"/>
      <x:c r="H367" s="61" t="n"/>
      <x:c r="I367" s="61" t="n"/>
      <x:c r="J367" s="61" t="n"/>
      <x:c r="K367" s="61" t="n"/>
      <x:c r="L367" s="62" t="n"/>
      <x:c r="M367" s="61">
        <x:f>IF(OR(H367="",I367=""),"",ABS(H367-I367))</x:f>
      </x:c>
      <x:c r="N367" s="63">
        <x:f>IF(M367="","",M367*Paramètres!$B$6*L367)</x:f>
      </x:c>
      <x:c r="O367" s="61">
        <x:f>IF(OR(H367="",K367="",D367=""),"",IF(D367="Long",K367-H367,H367-K367))</x:f>
      </x:c>
      <x:c r="P367" s="63">
        <x:f>IF(O367="","",O367*Paramètres!$B$6*L367)</x:f>
      </x:c>
      <x:c r="Q367" s="61">
        <x:f>IF(OR(M367="",M367=0,O367=""),"",O367/M367)</x:f>
      </x:c>
      <x:c r="R367" s="61" t="n"/>
      <x:c r="S367" s="61" t="n"/>
      <x:c r="T367" s="63">
        <x:f>IF(L367="","",L367*(Paramètres!$B$7+Paramètres!$B$11*Paramètres!$B$5))</x:f>
      </x:c>
      <x:c r="U367" s="63">
        <x:f>IF(P367="","",P367-T367)</x:f>
      </x:c>
      <x:c r="V367" s="60" t="n"/>
      <x:c r="W367" s="64" t="n"/>
      <x:c r="X367" s="64" t="n"/>
    </x:row>
    <x:row r="368">
      <x:c r="A368" s="58" t="n"/>
      <x:c r="B368" s="59" t="n"/>
      <x:c r="C368" s="59" t="n"/>
      <x:c r="D368" s="60" t="n"/>
      <x:c r="E368" s="60" t="n"/>
      <x:c r="F368" s="60" t="n"/>
      <x:c r="G368" s="60" t="n"/>
      <x:c r="H368" s="61" t="n"/>
      <x:c r="I368" s="61" t="n"/>
      <x:c r="J368" s="61" t="n"/>
      <x:c r="K368" s="61" t="n"/>
      <x:c r="L368" s="62" t="n"/>
      <x:c r="M368" s="61">
        <x:f>IF(OR(H368="",I368=""),"",ABS(H368-I368))</x:f>
      </x:c>
      <x:c r="N368" s="63">
        <x:f>IF(M368="","",M368*Paramètres!$B$6*L368)</x:f>
      </x:c>
      <x:c r="O368" s="61">
        <x:f>IF(OR(H368="",K368="",D368=""),"",IF(D368="Long",K368-H368,H368-K368))</x:f>
      </x:c>
      <x:c r="P368" s="63">
        <x:f>IF(O368="","",O368*Paramètres!$B$6*L368)</x:f>
      </x:c>
      <x:c r="Q368" s="61">
        <x:f>IF(OR(M368="",M368=0,O368=""),"",O368/M368)</x:f>
      </x:c>
      <x:c r="R368" s="61" t="n"/>
      <x:c r="S368" s="61" t="n"/>
      <x:c r="T368" s="63">
        <x:f>IF(L368="","",L368*(Paramètres!$B$7+Paramètres!$B$11*Paramètres!$B$5))</x:f>
      </x:c>
      <x:c r="U368" s="63">
        <x:f>IF(P368="","",P368-T368)</x:f>
      </x:c>
      <x:c r="V368" s="60" t="n"/>
      <x:c r="W368" s="64" t="n"/>
      <x:c r="X368" s="64" t="n"/>
    </x:row>
    <x:row r="369">
      <x:c r="A369" s="58" t="n"/>
      <x:c r="B369" s="59" t="n"/>
      <x:c r="C369" s="59" t="n"/>
      <x:c r="D369" s="60" t="n"/>
      <x:c r="E369" s="60" t="n"/>
      <x:c r="F369" s="60" t="n"/>
      <x:c r="G369" s="60" t="n"/>
      <x:c r="H369" s="61" t="n"/>
      <x:c r="I369" s="61" t="n"/>
      <x:c r="J369" s="61" t="n"/>
      <x:c r="K369" s="61" t="n"/>
      <x:c r="L369" s="62" t="n"/>
      <x:c r="M369" s="61">
        <x:f>IF(OR(H369="",I369=""),"",ABS(H369-I369))</x:f>
      </x:c>
      <x:c r="N369" s="63">
        <x:f>IF(M369="","",M369*Paramètres!$B$6*L369)</x:f>
      </x:c>
      <x:c r="O369" s="61">
        <x:f>IF(OR(H369="",K369="",D369=""),"",IF(D369="Long",K369-H369,H369-K369))</x:f>
      </x:c>
      <x:c r="P369" s="63">
        <x:f>IF(O369="","",O369*Paramètres!$B$6*L369)</x:f>
      </x:c>
      <x:c r="Q369" s="61">
        <x:f>IF(OR(M369="",M369=0,O369=""),"",O369/M369)</x:f>
      </x:c>
      <x:c r="R369" s="61" t="n"/>
      <x:c r="S369" s="61" t="n"/>
      <x:c r="T369" s="63">
        <x:f>IF(L369="","",L369*(Paramètres!$B$7+Paramètres!$B$11*Paramètres!$B$5))</x:f>
      </x:c>
      <x:c r="U369" s="63">
        <x:f>IF(P369="","",P369-T369)</x:f>
      </x:c>
      <x:c r="V369" s="60" t="n"/>
      <x:c r="W369" s="64" t="n"/>
      <x:c r="X369" s="64" t="n"/>
    </x:row>
    <x:row r="370">
      <x:c r="A370" s="58" t="n"/>
      <x:c r="B370" s="59" t="n"/>
      <x:c r="C370" s="59" t="n"/>
      <x:c r="D370" s="60" t="n"/>
      <x:c r="E370" s="60" t="n"/>
      <x:c r="F370" s="60" t="n"/>
      <x:c r="G370" s="60" t="n"/>
      <x:c r="H370" s="61" t="n"/>
      <x:c r="I370" s="61" t="n"/>
      <x:c r="J370" s="61" t="n"/>
      <x:c r="K370" s="61" t="n"/>
      <x:c r="L370" s="62" t="n"/>
      <x:c r="M370" s="61">
        <x:f>IF(OR(H370="",I370=""),"",ABS(H370-I370))</x:f>
      </x:c>
      <x:c r="N370" s="63">
        <x:f>IF(M370="","",M370*Paramètres!$B$6*L370)</x:f>
      </x:c>
      <x:c r="O370" s="61">
        <x:f>IF(OR(H370="",K370="",D370=""),"",IF(D370="Long",K370-H370,H370-K370))</x:f>
      </x:c>
      <x:c r="P370" s="63">
        <x:f>IF(O370="","",O370*Paramètres!$B$6*L370)</x:f>
      </x:c>
      <x:c r="Q370" s="61">
        <x:f>IF(OR(M370="",M370=0,O370=""),"",O370/M370)</x:f>
      </x:c>
      <x:c r="R370" s="61" t="n"/>
      <x:c r="S370" s="61" t="n"/>
      <x:c r="T370" s="63">
        <x:f>IF(L370="","",L370*(Paramètres!$B$7+Paramètres!$B$11*Paramètres!$B$5))</x:f>
      </x:c>
      <x:c r="U370" s="63">
        <x:f>IF(P370="","",P370-T370)</x:f>
      </x:c>
      <x:c r="V370" s="60" t="n"/>
      <x:c r="W370" s="64" t="n"/>
      <x:c r="X370" s="64" t="n"/>
    </x:row>
    <x:row r="371">
      <x:c r="A371" s="58" t="n"/>
      <x:c r="B371" s="59" t="n"/>
      <x:c r="C371" s="59" t="n"/>
      <x:c r="D371" s="60" t="n"/>
      <x:c r="E371" s="60" t="n"/>
      <x:c r="F371" s="60" t="n"/>
      <x:c r="G371" s="60" t="n"/>
      <x:c r="H371" s="61" t="n"/>
      <x:c r="I371" s="61" t="n"/>
      <x:c r="J371" s="61" t="n"/>
      <x:c r="K371" s="61" t="n"/>
      <x:c r="L371" s="62" t="n"/>
      <x:c r="M371" s="61">
        <x:f>IF(OR(H371="",I371=""),"",ABS(H371-I371))</x:f>
      </x:c>
      <x:c r="N371" s="63">
        <x:f>IF(M371="","",M371*Paramètres!$B$6*L371)</x:f>
      </x:c>
      <x:c r="O371" s="61">
        <x:f>IF(OR(H371="",K371="",D371=""),"",IF(D371="Long",K371-H371,H371-K371))</x:f>
      </x:c>
      <x:c r="P371" s="63">
        <x:f>IF(O371="","",O371*Paramètres!$B$6*L371)</x:f>
      </x:c>
      <x:c r="Q371" s="61">
        <x:f>IF(OR(M371="",M371=0,O371=""),"",O371/M371)</x:f>
      </x:c>
      <x:c r="R371" s="61" t="n"/>
      <x:c r="S371" s="61" t="n"/>
      <x:c r="T371" s="63">
        <x:f>IF(L371="","",L371*(Paramètres!$B$7+Paramètres!$B$11*Paramètres!$B$5))</x:f>
      </x:c>
      <x:c r="U371" s="63">
        <x:f>IF(P371="","",P371-T371)</x:f>
      </x:c>
      <x:c r="V371" s="60" t="n"/>
      <x:c r="W371" s="64" t="n"/>
      <x:c r="X371" s="64" t="n"/>
    </x:row>
    <x:row r="372">
      <x:c r="A372" s="58" t="n"/>
      <x:c r="B372" s="59" t="n"/>
      <x:c r="C372" s="59" t="n"/>
      <x:c r="D372" s="60" t="n"/>
      <x:c r="E372" s="60" t="n"/>
      <x:c r="F372" s="60" t="n"/>
      <x:c r="G372" s="60" t="n"/>
      <x:c r="H372" s="61" t="n"/>
      <x:c r="I372" s="61" t="n"/>
      <x:c r="J372" s="61" t="n"/>
      <x:c r="K372" s="61" t="n"/>
      <x:c r="L372" s="62" t="n"/>
      <x:c r="M372" s="61">
        <x:f>IF(OR(H372="",I372=""),"",ABS(H372-I372))</x:f>
      </x:c>
      <x:c r="N372" s="63">
        <x:f>IF(M372="","",M372*Paramètres!$B$6*L372)</x:f>
      </x:c>
      <x:c r="O372" s="61">
        <x:f>IF(OR(H372="",K372="",D372=""),"",IF(D372="Long",K372-H372,H372-K372))</x:f>
      </x:c>
      <x:c r="P372" s="63">
        <x:f>IF(O372="","",O372*Paramètres!$B$6*L372)</x:f>
      </x:c>
      <x:c r="Q372" s="61">
        <x:f>IF(OR(M372="",M372=0,O372=""),"",O372/M372)</x:f>
      </x:c>
      <x:c r="R372" s="61" t="n"/>
      <x:c r="S372" s="61" t="n"/>
      <x:c r="T372" s="63">
        <x:f>IF(L372="","",L372*(Paramètres!$B$7+Paramètres!$B$11*Paramètres!$B$5))</x:f>
      </x:c>
      <x:c r="U372" s="63">
        <x:f>IF(P372="","",P372-T372)</x:f>
      </x:c>
      <x:c r="V372" s="60" t="n"/>
      <x:c r="W372" s="64" t="n"/>
      <x:c r="X372" s="64" t="n"/>
    </x:row>
    <x:row r="373">
      <x:c r="A373" s="58" t="n"/>
      <x:c r="B373" s="59" t="n"/>
      <x:c r="C373" s="59" t="n"/>
      <x:c r="D373" s="60" t="n"/>
      <x:c r="E373" s="60" t="n"/>
      <x:c r="F373" s="60" t="n"/>
      <x:c r="G373" s="60" t="n"/>
      <x:c r="H373" s="61" t="n"/>
      <x:c r="I373" s="61" t="n"/>
      <x:c r="J373" s="61" t="n"/>
      <x:c r="K373" s="61" t="n"/>
      <x:c r="L373" s="62" t="n"/>
      <x:c r="M373" s="61">
        <x:f>IF(OR(H373="",I373=""),"",ABS(H373-I373))</x:f>
      </x:c>
      <x:c r="N373" s="63">
        <x:f>IF(M373="","",M373*Paramètres!$B$6*L373)</x:f>
      </x:c>
      <x:c r="O373" s="61">
        <x:f>IF(OR(H373="",K373="",D373=""),"",IF(D373="Long",K373-H373,H373-K373))</x:f>
      </x:c>
      <x:c r="P373" s="63">
        <x:f>IF(O373="","",O373*Paramètres!$B$6*L373)</x:f>
      </x:c>
      <x:c r="Q373" s="61">
        <x:f>IF(OR(M373="",M373=0,O373=""),"",O373/M373)</x:f>
      </x:c>
      <x:c r="R373" s="61" t="n"/>
      <x:c r="S373" s="61" t="n"/>
      <x:c r="T373" s="63">
        <x:f>IF(L373="","",L373*(Paramètres!$B$7+Paramètres!$B$11*Paramètres!$B$5))</x:f>
      </x:c>
      <x:c r="U373" s="63">
        <x:f>IF(P373="","",P373-T373)</x:f>
      </x:c>
      <x:c r="V373" s="60" t="n"/>
      <x:c r="W373" s="64" t="n"/>
      <x:c r="X373" s="64" t="n"/>
    </x:row>
    <x:row r="374">
      <x:c r="A374" s="58" t="n"/>
      <x:c r="B374" s="59" t="n"/>
      <x:c r="C374" s="59" t="n"/>
      <x:c r="D374" s="60" t="n"/>
      <x:c r="E374" s="60" t="n"/>
      <x:c r="F374" s="60" t="n"/>
      <x:c r="G374" s="60" t="n"/>
      <x:c r="H374" s="61" t="n"/>
      <x:c r="I374" s="61" t="n"/>
      <x:c r="J374" s="61" t="n"/>
      <x:c r="K374" s="61" t="n"/>
      <x:c r="L374" s="62" t="n"/>
      <x:c r="M374" s="61">
        <x:f>IF(OR(H374="",I374=""),"",ABS(H374-I374))</x:f>
      </x:c>
      <x:c r="N374" s="63">
        <x:f>IF(M374="","",M374*Paramètres!$B$6*L374)</x:f>
      </x:c>
      <x:c r="O374" s="61">
        <x:f>IF(OR(H374="",K374="",D374=""),"",IF(D374="Long",K374-H374,H374-K374))</x:f>
      </x:c>
      <x:c r="P374" s="63">
        <x:f>IF(O374="","",O374*Paramètres!$B$6*L374)</x:f>
      </x:c>
      <x:c r="Q374" s="61">
        <x:f>IF(OR(M374="",M374=0,O374=""),"",O374/M374)</x:f>
      </x:c>
      <x:c r="R374" s="61" t="n"/>
      <x:c r="S374" s="61" t="n"/>
      <x:c r="T374" s="63">
        <x:f>IF(L374="","",L374*(Paramètres!$B$7+Paramètres!$B$11*Paramètres!$B$5))</x:f>
      </x:c>
      <x:c r="U374" s="63">
        <x:f>IF(P374="","",P374-T374)</x:f>
      </x:c>
      <x:c r="V374" s="60" t="n"/>
      <x:c r="W374" s="64" t="n"/>
      <x:c r="X374" s="64" t="n"/>
    </x:row>
    <x:row r="375">
      <x:c r="A375" s="58" t="n"/>
      <x:c r="B375" s="59" t="n"/>
      <x:c r="C375" s="59" t="n"/>
      <x:c r="D375" s="60" t="n"/>
      <x:c r="E375" s="60" t="n"/>
      <x:c r="F375" s="60" t="n"/>
      <x:c r="G375" s="60" t="n"/>
      <x:c r="H375" s="61" t="n"/>
      <x:c r="I375" s="61" t="n"/>
      <x:c r="J375" s="61" t="n"/>
      <x:c r="K375" s="61" t="n"/>
      <x:c r="L375" s="62" t="n"/>
      <x:c r="M375" s="61">
        <x:f>IF(OR(H375="",I375=""),"",ABS(H375-I375))</x:f>
      </x:c>
      <x:c r="N375" s="63">
        <x:f>IF(M375="","",M375*Paramètres!$B$6*L375)</x:f>
      </x:c>
      <x:c r="O375" s="61">
        <x:f>IF(OR(H375="",K375="",D375=""),"",IF(D375="Long",K375-H375,H375-K375))</x:f>
      </x:c>
      <x:c r="P375" s="63">
        <x:f>IF(O375="","",O375*Paramètres!$B$6*L375)</x:f>
      </x:c>
      <x:c r="Q375" s="61">
        <x:f>IF(OR(M375="",M375=0,O375=""),"",O375/M375)</x:f>
      </x:c>
      <x:c r="R375" s="61" t="n"/>
      <x:c r="S375" s="61" t="n"/>
      <x:c r="T375" s="63">
        <x:f>IF(L375="","",L375*(Paramètres!$B$7+Paramètres!$B$11*Paramètres!$B$5))</x:f>
      </x:c>
      <x:c r="U375" s="63">
        <x:f>IF(P375="","",P375-T375)</x:f>
      </x:c>
      <x:c r="V375" s="60" t="n"/>
      <x:c r="W375" s="64" t="n"/>
      <x:c r="X375" s="64" t="n"/>
    </x:row>
    <x:row r="376">
      <x:c r="A376" s="58" t="n"/>
      <x:c r="B376" s="59" t="n"/>
      <x:c r="C376" s="59" t="n"/>
      <x:c r="D376" s="60" t="n"/>
      <x:c r="E376" s="60" t="n"/>
      <x:c r="F376" s="60" t="n"/>
      <x:c r="G376" s="60" t="n"/>
      <x:c r="H376" s="61" t="n"/>
      <x:c r="I376" s="61" t="n"/>
      <x:c r="J376" s="61" t="n"/>
      <x:c r="K376" s="61" t="n"/>
      <x:c r="L376" s="62" t="n"/>
      <x:c r="M376" s="61">
        <x:f>IF(OR(H376="",I376=""),"",ABS(H376-I376))</x:f>
      </x:c>
      <x:c r="N376" s="63">
        <x:f>IF(M376="","",M376*Paramètres!$B$6*L376)</x:f>
      </x:c>
      <x:c r="O376" s="61">
        <x:f>IF(OR(H376="",K376="",D376=""),"",IF(D376="Long",K376-H376,H376-K376))</x:f>
      </x:c>
      <x:c r="P376" s="63">
        <x:f>IF(O376="","",O376*Paramètres!$B$6*L376)</x:f>
      </x:c>
      <x:c r="Q376" s="61">
        <x:f>IF(OR(M376="",M376=0,O376=""),"",O376/M376)</x:f>
      </x:c>
      <x:c r="R376" s="61" t="n"/>
      <x:c r="S376" s="61" t="n"/>
      <x:c r="T376" s="63">
        <x:f>IF(L376="","",L376*(Paramètres!$B$7+Paramètres!$B$11*Paramètres!$B$5))</x:f>
      </x:c>
      <x:c r="U376" s="63">
        <x:f>IF(P376="","",P376-T376)</x:f>
      </x:c>
      <x:c r="V376" s="60" t="n"/>
      <x:c r="W376" s="64" t="n"/>
      <x:c r="X376" s="64" t="n"/>
    </x:row>
    <x:row r="377">
      <x:c r="A377" s="58" t="n"/>
      <x:c r="B377" s="59" t="n"/>
      <x:c r="C377" s="59" t="n"/>
      <x:c r="D377" s="60" t="n"/>
      <x:c r="E377" s="60" t="n"/>
      <x:c r="F377" s="60" t="n"/>
      <x:c r="G377" s="60" t="n"/>
      <x:c r="H377" s="61" t="n"/>
      <x:c r="I377" s="61" t="n"/>
      <x:c r="J377" s="61" t="n"/>
      <x:c r="K377" s="61" t="n"/>
      <x:c r="L377" s="62" t="n"/>
      <x:c r="M377" s="61">
        <x:f>IF(OR(H377="",I377=""),"",ABS(H377-I377))</x:f>
      </x:c>
      <x:c r="N377" s="63">
        <x:f>IF(M377="","",M377*Paramètres!$B$6*L377)</x:f>
      </x:c>
      <x:c r="O377" s="61">
        <x:f>IF(OR(H377="",K377="",D377=""),"",IF(D377="Long",K377-H377,H377-K377))</x:f>
      </x:c>
      <x:c r="P377" s="63">
        <x:f>IF(O377="","",O377*Paramètres!$B$6*L377)</x:f>
      </x:c>
      <x:c r="Q377" s="61">
        <x:f>IF(OR(M377="",M377=0,O377=""),"",O377/M377)</x:f>
      </x:c>
      <x:c r="R377" s="61" t="n"/>
      <x:c r="S377" s="61" t="n"/>
      <x:c r="T377" s="63">
        <x:f>IF(L377="","",L377*(Paramètres!$B$7+Paramètres!$B$11*Paramètres!$B$5))</x:f>
      </x:c>
      <x:c r="U377" s="63">
        <x:f>IF(P377="","",P377-T377)</x:f>
      </x:c>
      <x:c r="V377" s="60" t="n"/>
      <x:c r="W377" s="64" t="n"/>
      <x:c r="X377" s="64" t="n"/>
    </x:row>
    <x:row r="378">
      <x:c r="A378" s="58" t="n"/>
      <x:c r="B378" s="59" t="n"/>
      <x:c r="C378" s="59" t="n"/>
      <x:c r="D378" s="60" t="n"/>
      <x:c r="E378" s="60" t="n"/>
      <x:c r="F378" s="60" t="n"/>
      <x:c r="G378" s="60" t="n"/>
      <x:c r="H378" s="61" t="n"/>
      <x:c r="I378" s="61" t="n"/>
      <x:c r="J378" s="61" t="n"/>
      <x:c r="K378" s="61" t="n"/>
      <x:c r="L378" s="62" t="n"/>
      <x:c r="M378" s="61">
        <x:f>IF(OR(H378="",I378=""),"",ABS(H378-I378))</x:f>
      </x:c>
      <x:c r="N378" s="63">
        <x:f>IF(M378="","",M378*Paramètres!$B$6*L378)</x:f>
      </x:c>
      <x:c r="O378" s="61">
        <x:f>IF(OR(H378="",K378="",D378=""),"",IF(D378="Long",K378-H378,H378-K378))</x:f>
      </x:c>
      <x:c r="P378" s="63">
        <x:f>IF(O378="","",O378*Paramètres!$B$6*L378)</x:f>
      </x:c>
      <x:c r="Q378" s="61">
        <x:f>IF(OR(M378="",M378=0,O378=""),"",O378/M378)</x:f>
      </x:c>
      <x:c r="R378" s="61" t="n"/>
      <x:c r="S378" s="61" t="n"/>
      <x:c r="T378" s="63">
        <x:f>IF(L378="","",L378*(Paramètres!$B$7+Paramètres!$B$11*Paramètres!$B$5))</x:f>
      </x:c>
      <x:c r="U378" s="63">
        <x:f>IF(P378="","",P378-T378)</x:f>
      </x:c>
      <x:c r="V378" s="60" t="n"/>
      <x:c r="W378" s="64" t="n"/>
      <x:c r="X378" s="64" t="n"/>
    </x:row>
    <x:row r="379">
      <x:c r="A379" s="58" t="n"/>
      <x:c r="B379" s="59" t="n"/>
      <x:c r="C379" s="59" t="n"/>
      <x:c r="D379" s="60" t="n"/>
      <x:c r="E379" s="60" t="n"/>
      <x:c r="F379" s="60" t="n"/>
      <x:c r="G379" s="60" t="n"/>
      <x:c r="H379" s="61" t="n"/>
      <x:c r="I379" s="61" t="n"/>
      <x:c r="J379" s="61" t="n"/>
      <x:c r="K379" s="61" t="n"/>
      <x:c r="L379" s="62" t="n"/>
      <x:c r="M379" s="61">
        <x:f>IF(OR(H379="",I379=""),"",ABS(H379-I379))</x:f>
      </x:c>
      <x:c r="N379" s="63">
        <x:f>IF(M379="","",M379*Paramètres!$B$6*L379)</x:f>
      </x:c>
      <x:c r="O379" s="61">
        <x:f>IF(OR(H379="",K379="",D379=""),"",IF(D379="Long",K379-H379,H379-K379))</x:f>
      </x:c>
      <x:c r="P379" s="63">
        <x:f>IF(O379="","",O379*Paramètres!$B$6*L379)</x:f>
      </x:c>
      <x:c r="Q379" s="61">
        <x:f>IF(OR(M379="",M379=0,O379=""),"",O379/M379)</x:f>
      </x:c>
      <x:c r="R379" s="61" t="n"/>
      <x:c r="S379" s="61" t="n"/>
      <x:c r="T379" s="63">
        <x:f>IF(L379="","",L379*(Paramètres!$B$7+Paramètres!$B$11*Paramètres!$B$5))</x:f>
      </x:c>
      <x:c r="U379" s="63">
        <x:f>IF(P379="","",P379-T379)</x:f>
      </x:c>
      <x:c r="V379" s="60" t="n"/>
      <x:c r="W379" s="64" t="n"/>
      <x:c r="X379" s="64" t="n"/>
    </x:row>
    <x:row r="380">
      <x:c r="A380" s="58" t="n"/>
      <x:c r="B380" s="59" t="n"/>
      <x:c r="C380" s="59" t="n"/>
      <x:c r="D380" s="60" t="n"/>
      <x:c r="E380" s="60" t="n"/>
      <x:c r="F380" s="60" t="n"/>
      <x:c r="G380" s="60" t="n"/>
      <x:c r="H380" s="61" t="n"/>
      <x:c r="I380" s="61" t="n"/>
      <x:c r="J380" s="61" t="n"/>
      <x:c r="K380" s="61" t="n"/>
      <x:c r="L380" s="62" t="n"/>
      <x:c r="M380" s="61">
        <x:f>IF(OR(H380="",I380=""),"",ABS(H380-I380))</x:f>
      </x:c>
      <x:c r="N380" s="63">
        <x:f>IF(M380="","",M380*Paramètres!$B$6*L380)</x:f>
      </x:c>
      <x:c r="O380" s="61">
        <x:f>IF(OR(H380="",K380="",D380=""),"",IF(D380="Long",K380-H380,H380-K380))</x:f>
      </x:c>
      <x:c r="P380" s="63">
        <x:f>IF(O380="","",O380*Paramètres!$B$6*L380)</x:f>
      </x:c>
      <x:c r="Q380" s="61">
        <x:f>IF(OR(M380="",M380=0,O380=""),"",O380/M380)</x:f>
      </x:c>
      <x:c r="R380" s="61" t="n"/>
      <x:c r="S380" s="61" t="n"/>
      <x:c r="T380" s="63">
        <x:f>IF(L380="","",L380*(Paramètres!$B$7+Paramètres!$B$11*Paramètres!$B$5))</x:f>
      </x:c>
      <x:c r="U380" s="63">
        <x:f>IF(P380="","",P380-T380)</x:f>
      </x:c>
      <x:c r="V380" s="60" t="n"/>
      <x:c r="W380" s="64" t="n"/>
      <x:c r="X380" s="64" t="n"/>
    </x:row>
    <x:row r="381">
      <x:c r="A381" s="58" t="n"/>
      <x:c r="B381" s="59" t="n"/>
      <x:c r="C381" s="59" t="n"/>
      <x:c r="D381" s="60" t="n"/>
      <x:c r="E381" s="60" t="n"/>
      <x:c r="F381" s="60" t="n"/>
      <x:c r="G381" s="60" t="n"/>
      <x:c r="H381" s="61" t="n"/>
      <x:c r="I381" s="61" t="n"/>
      <x:c r="J381" s="61" t="n"/>
      <x:c r="K381" s="61" t="n"/>
      <x:c r="L381" s="62" t="n"/>
      <x:c r="M381" s="61">
        <x:f>IF(OR(H381="",I381=""),"",ABS(H381-I381))</x:f>
      </x:c>
      <x:c r="N381" s="63">
        <x:f>IF(M381="","",M381*Paramètres!$B$6*L381)</x:f>
      </x:c>
      <x:c r="O381" s="61">
        <x:f>IF(OR(H381="",K381="",D381=""),"",IF(D381="Long",K381-H381,H381-K381))</x:f>
      </x:c>
      <x:c r="P381" s="63">
        <x:f>IF(O381="","",O381*Paramètres!$B$6*L381)</x:f>
      </x:c>
      <x:c r="Q381" s="61">
        <x:f>IF(OR(M381="",M381=0,O381=""),"",O381/M381)</x:f>
      </x:c>
      <x:c r="R381" s="61" t="n"/>
      <x:c r="S381" s="61" t="n"/>
      <x:c r="T381" s="63">
        <x:f>IF(L381="","",L381*(Paramètres!$B$7+Paramètres!$B$11*Paramètres!$B$5))</x:f>
      </x:c>
      <x:c r="U381" s="63">
        <x:f>IF(P381="","",P381-T381)</x:f>
      </x:c>
      <x:c r="V381" s="60" t="n"/>
      <x:c r="W381" s="64" t="n"/>
      <x:c r="X381" s="64" t="n"/>
    </x:row>
    <x:row r="382">
      <x:c r="A382" s="58" t="n"/>
      <x:c r="B382" s="59" t="n"/>
      <x:c r="C382" s="59" t="n"/>
      <x:c r="D382" s="60" t="n"/>
      <x:c r="E382" s="60" t="n"/>
      <x:c r="F382" s="60" t="n"/>
      <x:c r="G382" s="60" t="n"/>
      <x:c r="H382" s="61" t="n"/>
      <x:c r="I382" s="61" t="n"/>
      <x:c r="J382" s="61" t="n"/>
      <x:c r="K382" s="61" t="n"/>
      <x:c r="L382" s="62" t="n"/>
      <x:c r="M382" s="61">
        <x:f>IF(OR(H382="",I382=""),"",ABS(H382-I382))</x:f>
      </x:c>
      <x:c r="N382" s="63">
        <x:f>IF(M382="","",M382*Paramètres!$B$6*L382)</x:f>
      </x:c>
      <x:c r="O382" s="61">
        <x:f>IF(OR(H382="",K382="",D382=""),"",IF(D382="Long",K382-H382,H382-K382))</x:f>
      </x:c>
      <x:c r="P382" s="63">
        <x:f>IF(O382="","",O382*Paramètres!$B$6*L382)</x:f>
      </x:c>
      <x:c r="Q382" s="61">
        <x:f>IF(OR(M382="",M382=0,O382=""),"",O382/M382)</x:f>
      </x:c>
      <x:c r="R382" s="61" t="n"/>
      <x:c r="S382" s="61" t="n"/>
      <x:c r="T382" s="63">
        <x:f>IF(L382="","",L382*(Paramètres!$B$7+Paramètres!$B$11*Paramètres!$B$5))</x:f>
      </x:c>
      <x:c r="U382" s="63">
        <x:f>IF(P382="","",P382-T382)</x:f>
      </x:c>
      <x:c r="V382" s="60" t="n"/>
      <x:c r="W382" s="64" t="n"/>
      <x:c r="X382" s="64" t="n"/>
    </x:row>
    <x:row r="383">
      <x:c r="A383" s="58" t="n"/>
      <x:c r="B383" s="59" t="n"/>
      <x:c r="C383" s="59" t="n"/>
      <x:c r="D383" s="60" t="n"/>
      <x:c r="E383" s="60" t="n"/>
      <x:c r="F383" s="60" t="n"/>
      <x:c r="G383" s="60" t="n"/>
      <x:c r="H383" s="61" t="n"/>
      <x:c r="I383" s="61" t="n"/>
      <x:c r="J383" s="61" t="n"/>
      <x:c r="K383" s="61" t="n"/>
      <x:c r="L383" s="62" t="n"/>
      <x:c r="M383" s="61">
        <x:f>IF(OR(H383="",I383=""),"",ABS(H383-I383))</x:f>
      </x:c>
      <x:c r="N383" s="63">
        <x:f>IF(M383="","",M383*Paramètres!$B$6*L383)</x:f>
      </x:c>
      <x:c r="O383" s="61">
        <x:f>IF(OR(H383="",K383="",D383=""),"",IF(D383="Long",K383-H383,H383-K383))</x:f>
      </x:c>
      <x:c r="P383" s="63">
        <x:f>IF(O383="","",O383*Paramètres!$B$6*L383)</x:f>
      </x:c>
      <x:c r="Q383" s="61">
        <x:f>IF(OR(M383="",M383=0,O383=""),"",O383/M383)</x:f>
      </x:c>
      <x:c r="R383" s="61" t="n"/>
      <x:c r="S383" s="61" t="n"/>
      <x:c r="T383" s="63">
        <x:f>IF(L383="","",L383*(Paramètres!$B$7+Paramètres!$B$11*Paramètres!$B$5))</x:f>
      </x:c>
      <x:c r="U383" s="63">
        <x:f>IF(P383="","",P383-T383)</x:f>
      </x:c>
      <x:c r="V383" s="60" t="n"/>
      <x:c r="W383" s="64" t="n"/>
      <x:c r="X383" s="64" t="n"/>
    </x:row>
    <x:row r="384">
      <x:c r="A384" s="58" t="n"/>
      <x:c r="B384" s="59" t="n"/>
      <x:c r="C384" s="59" t="n"/>
      <x:c r="D384" s="60" t="n"/>
      <x:c r="E384" s="60" t="n"/>
      <x:c r="F384" s="60" t="n"/>
      <x:c r="G384" s="60" t="n"/>
      <x:c r="H384" s="61" t="n"/>
      <x:c r="I384" s="61" t="n"/>
      <x:c r="J384" s="61" t="n"/>
      <x:c r="K384" s="61" t="n"/>
      <x:c r="L384" s="62" t="n"/>
      <x:c r="M384" s="61">
        <x:f>IF(OR(H384="",I384=""),"",ABS(H384-I384))</x:f>
      </x:c>
      <x:c r="N384" s="63">
        <x:f>IF(M384="","",M384*Paramètres!$B$6*L384)</x:f>
      </x:c>
      <x:c r="O384" s="61">
        <x:f>IF(OR(H384="",K384="",D384=""),"",IF(D384="Long",K384-H384,H384-K384))</x:f>
      </x:c>
      <x:c r="P384" s="63">
        <x:f>IF(O384="","",O384*Paramètres!$B$6*L384)</x:f>
      </x:c>
      <x:c r="Q384" s="61">
        <x:f>IF(OR(M384="",M384=0,O384=""),"",O384/M384)</x:f>
      </x:c>
      <x:c r="R384" s="61" t="n"/>
      <x:c r="S384" s="61" t="n"/>
      <x:c r="T384" s="63">
        <x:f>IF(L384="","",L384*(Paramètres!$B$7+Paramètres!$B$11*Paramètres!$B$5))</x:f>
      </x:c>
      <x:c r="U384" s="63">
        <x:f>IF(P384="","",P384-T384)</x:f>
      </x:c>
      <x:c r="V384" s="60" t="n"/>
      <x:c r="W384" s="64" t="n"/>
      <x:c r="X384" s="64" t="n"/>
    </x:row>
    <x:row r="385">
      <x:c r="A385" s="58" t="n"/>
      <x:c r="B385" s="59" t="n"/>
      <x:c r="C385" s="59" t="n"/>
      <x:c r="D385" s="60" t="n"/>
      <x:c r="E385" s="60" t="n"/>
      <x:c r="F385" s="60" t="n"/>
      <x:c r="G385" s="60" t="n"/>
      <x:c r="H385" s="61" t="n"/>
      <x:c r="I385" s="61" t="n"/>
      <x:c r="J385" s="61" t="n"/>
      <x:c r="K385" s="61" t="n"/>
      <x:c r="L385" s="62" t="n"/>
      <x:c r="M385" s="61">
        <x:f>IF(OR(H385="",I385=""),"",ABS(H385-I385))</x:f>
      </x:c>
      <x:c r="N385" s="63">
        <x:f>IF(M385="","",M385*Paramètres!$B$6*L385)</x:f>
      </x:c>
      <x:c r="O385" s="61">
        <x:f>IF(OR(H385="",K385="",D385=""),"",IF(D385="Long",K385-H385,H385-K385))</x:f>
      </x:c>
      <x:c r="P385" s="63">
        <x:f>IF(O385="","",O385*Paramètres!$B$6*L385)</x:f>
      </x:c>
      <x:c r="Q385" s="61">
        <x:f>IF(OR(M385="",M385=0,O385=""),"",O385/M385)</x:f>
      </x:c>
      <x:c r="R385" s="61" t="n"/>
      <x:c r="S385" s="61" t="n"/>
      <x:c r="T385" s="63">
        <x:f>IF(L385="","",L385*(Paramètres!$B$7+Paramètres!$B$11*Paramètres!$B$5))</x:f>
      </x:c>
      <x:c r="U385" s="63">
        <x:f>IF(P385="","",P385-T385)</x:f>
      </x:c>
      <x:c r="V385" s="60" t="n"/>
      <x:c r="W385" s="64" t="n"/>
      <x:c r="X385" s="64" t="n"/>
    </x:row>
    <x:row r="386">
      <x:c r="A386" s="58" t="n"/>
      <x:c r="B386" s="59" t="n"/>
      <x:c r="C386" s="59" t="n"/>
      <x:c r="D386" s="60" t="n"/>
      <x:c r="E386" s="60" t="n"/>
      <x:c r="F386" s="60" t="n"/>
      <x:c r="G386" s="60" t="n"/>
      <x:c r="H386" s="61" t="n"/>
      <x:c r="I386" s="61" t="n"/>
      <x:c r="J386" s="61" t="n"/>
      <x:c r="K386" s="61" t="n"/>
      <x:c r="L386" s="62" t="n"/>
      <x:c r="M386" s="61">
        <x:f>IF(OR(H386="",I386=""),"",ABS(H386-I386))</x:f>
      </x:c>
      <x:c r="N386" s="63">
        <x:f>IF(M386="","",M386*Paramètres!$B$6*L386)</x:f>
      </x:c>
      <x:c r="O386" s="61">
        <x:f>IF(OR(H386="",K386="",D386=""),"",IF(D386="Long",K386-H386,H386-K386))</x:f>
      </x:c>
      <x:c r="P386" s="63">
        <x:f>IF(O386="","",O386*Paramètres!$B$6*L386)</x:f>
      </x:c>
      <x:c r="Q386" s="61">
        <x:f>IF(OR(M386="",M386=0,O386=""),"",O386/M386)</x:f>
      </x:c>
      <x:c r="R386" s="61" t="n"/>
      <x:c r="S386" s="61" t="n"/>
      <x:c r="T386" s="63">
        <x:f>IF(L386="","",L386*(Paramètres!$B$7+Paramètres!$B$11*Paramètres!$B$5))</x:f>
      </x:c>
      <x:c r="U386" s="63">
        <x:f>IF(P386="","",P386-T386)</x:f>
      </x:c>
      <x:c r="V386" s="60" t="n"/>
      <x:c r="W386" s="64" t="n"/>
      <x:c r="X386" s="64" t="n"/>
    </x:row>
    <x:row r="387">
      <x:c r="A387" s="58" t="n"/>
      <x:c r="B387" s="59" t="n"/>
      <x:c r="C387" s="59" t="n"/>
      <x:c r="D387" s="60" t="n"/>
      <x:c r="E387" s="60" t="n"/>
      <x:c r="F387" s="60" t="n"/>
      <x:c r="G387" s="60" t="n"/>
      <x:c r="H387" s="61" t="n"/>
      <x:c r="I387" s="61" t="n"/>
      <x:c r="J387" s="61" t="n"/>
      <x:c r="K387" s="61" t="n"/>
      <x:c r="L387" s="62" t="n"/>
      <x:c r="M387" s="61">
        <x:f>IF(OR(H387="",I387=""),"",ABS(H387-I387))</x:f>
      </x:c>
      <x:c r="N387" s="63">
        <x:f>IF(M387="","",M387*Paramètres!$B$6*L387)</x:f>
      </x:c>
      <x:c r="O387" s="61">
        <x:f>IF(OR(H387="",K387="",D387=""),"",IF(D387="Long",K387-H387,H387-K387))</x:f>
      </x:c>
      <x:c r="P387" s="63">
        <x:f>IF(O387="","",O387*Paramètres!$B$6*L387)</x:f>
      </x:c>
      <x:c r="Q387" s="61">
        <x:f>IF(OR(M387="",M387=0,O387=""),"",O387/M387)</x:f>
      </x:c>
      <x:c r="R387" s="61" t="n"/>
      <x:c r="S387" s="61" t="n"/>
      <x:c r="T387" s="63">
        <x:f>IF(L387="","",L387*(Paramètres!$B$7+Paramètres!$B$11*Paramètres!$B$5))</x:f>
      </x:c>
      <x:c r="U387" s="63">
        <x:f>IF(P387="","",P387-T387)</x:f>
      </x:c>
      <x:c r="V387" s="60" t="n"/>
      <x:c r="W387" s="64" t="n"/>
      <x:c r="X387" s="64" t="n"/>
    </x:row>
    <x:row r="388">
      <x:c r="A388" s="58" t="n"/>
      <x:c r="B388" s="59" t="n"/>
      <x:c r="C388" s="59" t="n"/>
      <x:c r="D388" s="60" t="n"/>
      <x:c r="E388" s="60" t="n"/>
      <x:c r="F388" s="60" t="n"/>
      <x:c r="G388" s="60" t="n"/>
      <x:c r="H388" s="61" t="n"/>
      <x:c r="I388" s="61" t="n"/>
      <x:c r="J388" s="61" t="n"/>
      <x:c r="K388" s="61" t="n"/>
      <x:c r="L388" s="62" t="n"/>
      <x:c r="M388" s="61">
        <x:f>IF(OR(H388="",I388=""),"",ABS(H388-I388))</x:f>
      </x:c>
      <x:c r="N388" s="63">
        <x:f>IF(M388="","",M388*Paramètres!$B$6*L388)</x:f>
      </x:c>
      <x:c r="O388" s="61">
        <x:f>IF(OR(H388="",K388="",D388=""),"",IF(D388="Long",K388-H388,H388-K388))</x:f>
      </x:c>
      <x:c r="P388" s="63">
        <x:f>IF(O388="","",O388*Paramètres!$B$6*L388)</x:f>
      </x:c>
      <x:c r="Q388" s="61">
        <x:f>IF(OR(M388="",M388=0,O388=""),"",O388/M388)</x:f>
      </x:c>
      <x:c r="R388" s="61" t="n"/>
      <x:c r="S388" s="61" t="n"/>
      <x:c r="T388" s="63">
        <x:f>IF(L388="","",L388*(Paramètres!$B$7+Paramètres!$B$11*Paramètres!$B$5))</x:f>
      </x:c>
      <x:c r="U388" s="63">
        <x:f>IF(P388="","",P388-T388)</x:f>
      </x:c>
      <x:c r="V388" s="60" t="n"/>
      <x:c r="W388" s="64" t="n"/>
      <x:c r="X388" s="64" t="n"/>
    </x:row>
    <x:row r="389">
      <x:c r="A389" s="58" t="n"/>
      <x:c r="B389" s="59" t="n"/>
      <x:c r="C389" s="59" t="n"/>
      <x:c r="D389" s="60" t="n"/>
      <x:c r="E389" s="60" t="n"/>
      <x:c r="F389" s="60" t="n"/>
      <x:c r="G389" s="60" t="n"/>
      <x:c r="H389" s="61" t="n"/>
      <x:c r="I389" s="61" t="n"/>
      <x:c r="J389" s="61" t="n"/>
      <x:c r="K389" s="61" t="n"/>
      <x:c r="L389" s="62" t="n"/>
      <x:c r="M389" s="61">
        <x:f>IF(OR(H389="",I389=""),"",ABS(H389-I389))</x:f>
      </x:c>
      <x:c r="N389" s="63">
        <x:f>IF(M389="","",M389*Paramètres!$B$6*L389)</x:f>
      </x:c>
      <x:c r="O389" s="61">
        <x:f>IF(OR(H389="",K389="",D389=""),"",IF(D389="Long",K389-H389,H389-K389))</x:f>
      </x:c>
      <x:c r="P389" s="63">
        <x:f>IF(O389="","",O389*Paramètres!$B$6*L389)</x:f>
      </x:c>
      <x:c r="Q389" s="61">
        <x:f>IF(OR(M389="",M389=0,O389=""),"",O389/M389)</x:f>
      </x:c>
      <x:c r="R389" s="61" t="n"/>
      <x:c r="S389" s="61" t="n"/>
      <x:c r="T389" s="63">
        <x:f>IF(L389="","",L389*(Paramètres!$B$7+Paramètres!$B$11*Paramètres!$B$5))</x:f>
      </x:c>
      <x:c r="U389" s="63">
        <x:f>IF(P389="","",P389-T389)</x:f>
      </x:c>
      <x:c r="V389" s="60" t="n"/>
      <x:c r="W389" s="64" t="n"/>
      <x:c r="X389" s="64" t="n"/>
    </x:row>
    <x:row r="390">
      <x:c r="A390" s="58" t="n"/>
      <x:c r="B390" s="59" t="n"/>
      <x:c r="C390" s="59" t="n"/>
      <x:c r="D390" s="60" t="n"/>
      <x:c r="E390" s="60" t="n"/>
      <x:c r="F390" s="60" t="n"/>
      <x:c r="G390" s="60" t="n"/>
      <x:c r="H390" s="61" t="n"/>
      <x:c r="I390" s="61" t="n"/>
      <x:c r="J390" s="61" t="n"/>
      <x:c r="K390" s="61" t="n"/>
      <x:c r="L390" s="62" t="n"/>
      <x:c r="M390" s="61">
        <x:f>IF(OR(H390="",I390=""),"",ABS(H390-I390))</x:f>
      </x:c>
      <x:c r="N390" s="63">
        <x:f>IF(M390="","",M390*Paramètres!$B$6*L390)</x:f>
      </x:c>
      <x:c r="O390" s="61">
        <x:f>IF(OR(H390="",K390="",D390=""),"",IF(D390="Long",K390-H390,H390-K390))</x:f>
      </x:c>
      <x:c r="P390" s="63">
        <x:f>IF(O390="","",O390*Paramètres!$B$6*L390)</x:f>
      </x:c>
      <x:c r="Q390" s="61">
        <x:f>IF(OR(M390="",M390=0,O390=""),"",O390/M390)</x:f>
      </x:c>
      <x:c r="R390" s="61" t="n"/>
      <x:c r="S390" s="61" t="n"/>
      <x:c r="T390" s="63">
        <x:f>IF(L390="","",L390*(Paramètres!$B$7+Paramètres!$B$11*Paramètres!$B$5))</x:f>
      </x:c>
      <x:c r="U390" s="63">
        <x:f>IF(P390="","",P390-T390)</x:f>
      </x:c>
      <x:c r="V390" s="60" t="n"/>
      <x:c r="W390" s="64" t="n"/>
      <x:c r="X390" s="64" t="n"/>
    </x:row>
    <x:row r="391">
      <x:c r="A391" s="58" t="n"/>
      <x:c r="B391" s="59" t="n"/>
      <x:c r="C391" s="59" t="n"/>
      <x:c r="D391" s="60" t="n"/>
      <x:c r="E391" s="60" t="n"/>
      <x:c r="F391" s="60" t="n"/>
      <x:c r="G391" s="60" t="n"/>
      <x:c r="H391" s="61" t="n"/>
      <x:c r="I391" s="61" t="n"/>
      <x:c r="J391" s="61" t="n"/>
      <x:c r="K391" s="61" t="n"/>
      <x:c r="L391" s="62" t="n"/>
      <x:c r="M391" s="61">
        <x:f>IF(OR(H391="",I391=""),"",ABS(H391-I391))</x:f>
      </x:c>
      <x:c r="N391" s="63">
        <x:f>IF(M391="","",M391*Paramètres!$B$6*L391)</x:f>
      </x:c>
      <x:c r="O391" s="61">
        <x:f>IF(OR(H391="",K391="",D391=""),"",IF(D391="Long",K391-H391,H391-K391))</x:f>
      </x:c>
      <x:c r="P391" s="63">
        <x:f>IF(O391="","",O391*Paramètres!$B$6*L391)</x:f>
      </x:c>
      <x:c r="Q391" s="61">
        <x:f>IF(OR(M391="",M391=0,O391=""),"",O391/M391)</x:f>
      </x:c>
      <x:c r="R391" s="61" t="n"/>
      <x:c r="S391" s="61" t="n"/>
      <x:c r="T391" s="63">
        <x:f>IF(L391="","",L391*(Paramètres!$B$7+Paramètres!$B$11*Paramètres!$B$5))</x:f>
      </x:c>
      <x:c r="U391" s="63">
        <x:f>IF(P391="","",P391-T391)</x:f>
      </x:c>
      <x:c r="V391" s="60" t="n"/>
      <x:c r="W391" s="64" t="n"/>
      <x:c r="X391" s="64" t="n"/>
    </x:row>
    <x:row r="392">
      <x:c r="A392" s="58" t="n"/>
      <x:c r="B392" s="59" t="n"/>
      <x:c r="C392" s="59" t="n"/>
      <x:c r="D392" s="60" t="n"/>
      <x:c r="E392" s="60" t="n"/>
      <x:c r="F392" s="60" t="n"/>
      <x:c r="G392" s="60" t="n"/>
      <x:c r="H392" s="61" t="n"/>
      <x:c r="I392" s="61" t="n"/>
      <x:c r="J392" s="61" t="n"/>
      <x:c r="K392" s="61" t="n"/>
      <x:c r="L392" s="62" t="n"/>
      <x:c r="M392" s="61">
        <x:f>IF(OR(H392="",I392=""),"",ABS(H392-I392))</x:f>
      </x:c>
      <x:c r="N392" s="63">
        <x:f>IF(M392="","",M392*Paramètres!$B$6*L392)</x:f>
      </x:c>
      <x:c r="O392" s="61">
        <x:f>IF(OR(H392="",K392="",D392=""),"",IF(D392="Long",K392-H392,H392-K392))</x:f>
      </x:c>
      <x:c r="P392" s="63">
        <x:f>IF(O392="","",O392*Paramètres!$B$6*L392)</x:f>
      </x:c>
      <x:c r="Q392" s="61">
        <x:f>IF(OR(M392="",M392=0,O392=""),"",O392/M392)</x:f>
      </x:c>
      <x:c r="R392" s="61" t="n"/>
      <x:c r="S392" s="61" t="n"/>
      <x:c r="T392" s="63">
        <x:f>IF(L392="","",L392*(Paramètres!$B$7+Paramètres!$B$11*Paramètres!$B$5))</x:f>
      </x:c>
      <x:c r="U392" s="63">
        <x:f>IF(P392="","",P392-T392)</x:f>
      </x:c>
      <x:c r="V392" s="60" t="n"/>
      <x:c r="W392" s="64" t="n"/>
      <x:c r="X392" s="64" t="n"/>
    </x:row>
    <x:row r="393">
      <x:c r="A393" s="58" t="n"/>
      <x:c r="B393" s="59" t="n"/>
      <x:c r="C393" s="59" t="n"/>
      <x:c r="D393" s="60" t="n"/>
      <x:c r="E393" s="60" t="n"/>
      <x:c r="F393" s="60" t="n"/>
      <x:c r="G393" s="60" t="n"/>
      <x:c r="H393" s="61" t="n"/>
      <x:c r="I393" s="61" t="n"/>
      <x:c r="J393" s="61" t="n"/>
      <x:c r="K393" s="61" t="n"/>
      <x:c r="L393" s="62" t="n"/>
      <x:c r="M393" s="61">
        <x:f>IF(OR(H393="",I393=""),"",ABS(H393-I393))</x:f>
      </x:c>
      <x:c r="N393" s="63">
        <x:f>IF(M393="","",M393*Paramètres!$B$6*L393)</x:f>
      </x:c>
      <x:c r="O393" s="61">
        <x:f>IF(OR(H393="",K393="",D393=""),"",IF(D393="Long",K393-H393,H393-K393))</x:f>
      </x:c>
      <x:c r="P393" s="63">
        <x:f>IF(O393="","",O393*Paramètres!$B$6*L393)</x:f>
      </x:c>
      <x:c r="Q393" s="61">
        <x:f>IF(OR(M393="",M393=0,O393=""),"",O393/M393)</x:f>
      </x:c>
      <x:c r="R393" s="61" t="n"/>
      <x:c r="S393" s="61" t="n"/>
      <x:c r="T393" s="63">
        <x:f>IF(L393="","",L393*(Paramètres!$B$7+Paramètres!$B$11*Paramètres!$B$5))</x:f>
      </x:c>
      <x:c r="U393" s="63">
        <x:f>IF(P393="","",P393-T393)</x:f>
      </x:c>
      <x:c r="V393" s="60" t="n"/>
      <x:c r="W393" s="64" t="n"/>
      <x:c r="X393" s="64" t="n"/>
    </x:row>
    <x:row r="394">
      <x:c r="A394" s="58" t="n"/>
      <x:c r="B394" s="59" t="n"/>
      <x:c r="C394" s="59" t="n"/>
      <x:c r="D394" s="60" t="n"/>
      <x:c r="E394" s="60" t="n"/>
      <x:c r="F394" s="60" t="n"/>
      <x:c r="G394" s="60" t="n"/>
      <x:c r="H394" s="61" t="n"/>
      <x:c r="I394" s="61" t="n"/>
      <x:c r="J394" s="61" t="n"/>
      <x:c r="K394" s="61" t="n"/>
      <x:c r="L394" s="62" t="n"/>
      <x:c r="M394" s="61">
        <x:f>IF(OR(H394="",I394=""),"",ABS(H394-I394))</x:f>
      </x:c>
      <x:c r="N394" s="63">
        <x:f>IF(M394="","",M394*Paramètres!$B$6*L394)</x:f>
      </x:c>
      <x:c r="O394" s="61">
        <x:f>IF(OR(H394="",K394="",D394=""),"",IF(D394="Long",K394-H394,H394-K394))</x:f>
      </x:c>
      <x:c r="P394" s="63">
        <x:f>IF(O394="","",O394*Paramètres!$B$6*L394)</x:f>
      </x:c>
      <x:c r="Q394" s="61">
        <x:f>IF(OR(M394="",M394=0,O394=""),"",O394/M394)</x:f>
      </x:c>
      <x:c r="R394" s="61" t="n"/>
      <x:c r="S394" s="61" t="n"/>
      <x:c r="T394" s="63">
        <x:f>IF(L394="","",L394*(Paramètres!$B$7+Paramètres!$B$11*Paramètres!$B$5))</x:f>
      </x:c>
      <x:c r="U394" s="63">
        <x:f>IF(P394="","",P394-T394)</x:f>
      </x:c>
      <x:c r="V394" s="60" t="n"/>
      <x:c r="W394" s="64" t="n"/>
      <x:c r="X394" s="64" t="n"/>
    </x:row>
    <x:row r="395">
      <x:c r="A395" s="58" t="n"/>
      <x:c r="B395" s="59" t="n"/>
      <x:c r="C395" s="59" t="n"/>
      <x:c r="D395" s="60" t="n"/>
      <x:c r="E395" s="60" t="n"/>
      <x:c r="F395" s="60" t="n"/>
      <x:c r="G395" s="60" t="n"/>
      <x:c r="H395" s="61" t="n"/>
      <x:c r="I395" s="61" t="n"/>
      <x:c r="J395" s="61" t="n"/>
      <x:c r="K395" s="61" t="n"/>
      <x:c r="L395" s="62" t="n"/>
      <x:c r="M395" s="61">
        <x:f>IF(OR(H395="",I395=""),"",ABS(H395-I395))</x:f>
      </x:c>
      <x:c r="N395" s="63">
        <x:f>IF(M395="","",M395*Paramètres!$B$6*L395)</x:f>
      </x:c>
      <x:c r="O395" s="61">
        <x:f>IF(OR(H395="",K395="",D395=""),"",IF(D395="Long",K395-H395,H395-K395))</x:f>
      </x:c>
      <x:c r="P395" s="63">
        <x:f>IF(O395="","",O395*Paramètres!$B$6*L395)</x:f>
      </x:c>
      <x:c r="Q395" s="61">
        <x:f>IF(OR(M395="",M395=0,O395=""),"",O395/M395)</x:f>
      </x:c>
      <x:c r="R395" s="61" t="n"/>
      <x:c r="S395" s="61" t="n"/>
      <x:c r="T395" s="63">
        <x:f>IF(L395="","",L395*(Paramètres!$B$7+Paramètres!$B$11*Paramètres!$B$5))</x:f>
      </x:c>
      <x:c r="U395" s="63">
        <x:f>IF(P395="","",P395-T395)</x:f>
      </x:c>
      <x:c r="V395" s="60" t="n"/>
      <x:c r="W395" s="64" t="n"/>
      <x:c r="X395" s="64" t="n"/>
    </x:row>
    <x:row r="396">
      <x:c r="A396" s="58" t="n"/>
      <x:c r="B396" s="59" t="n"/>
      <x:c r="C396" s="59" t="n"/>
      <x:c r="D396" s="60" t="n"/>
      <x:c r="E396" s="60" t="n"/>
      <x:c r="F396" s="60" t="n"/>
      <x:c r="G396" s="60" t="n"/>
      <x:c r="H396" s="61" t="n"/>
      <x:c r="I396" s="61" t="n"/>
      <x:c r="J396" s="61" t="n"/>
      <x:c r="K396" s="61" t="n"/>
      <x:c r="L396" s="62" t="n"/>
      <x:c r="M396" s="61">
        <x:f>IF(OR(H396="",I396=""),"",ABS(H396-I396))</x:f>
      </x:c>
      <x:c r="N396" s="63">
        <x:f>IF(M396="","",M396*Paramètres!$B$6*L396)</x:f>
      </x:c>
      <x:c r="O396" s="61">
        <x:f>IF(OR(H396="",K396="",D396=""),"",IF(D396="Long",K396-H396,H396-K396))</x:f>
      </x:c>
      <x:c r="P396" s="63">
        <x:f>IF(O396="","",O396*Paramètres!$B$6*L396)</x:f>
      </x:c>
      <x:c r="Q396" s="61">
        <x:f>IF(OR(M396="",M396=0,O396=""),"",O396/M396)</x:f>
      </x:c>
      <x:c r="R396" s="61" t="n"/>
      <x:c r="S396" s="61" t="n"/>
      <x:c r="T396" s="63">
        <x:f>IF(L396="","",L396*(Paramètres!$B$7+Paramètres!$B$11*Paramètres!$B$5))</x:f>
      </x:c>
      <x:c r="U396" s="63">
        <x:f>IF(P396="","",P396-T396)</x:f>
      </x:c>
      <x:c r="V396" s="60" t="n"/>
      <x:c r="W396" s="64" t="n"/>
      <x:c r="X396" s="64" t="n"/>
    </x:row>
    <x:row r="397">
      <x:c r="A397" s="58" t="n"/>
      <x:c r="B397" s="59" t="n"/>
      <x:c r="C397" s="59" t="n"/>
      <x:c r="D397" s="60" t="n"/>
      <x:c r="E397" s="60" t="n"/>
      <x:c r="F397" s="60" t="n"/>
      <x:c r="G397" s="60" t="n"/>
      <x:c r="H397" s="61" t="n"/>
      <x:c r="I397" s="61" t="n"/>
      <x:c r="J397" s="61" t="n"/>
      <x:c r="K397" s="61" t="n"/>
      <x:c r="L397" s="62" t="n"/>
      <x:c r="M397" s="61">
        <x:f>IF(OR(H397="",I397=""),"",ABS(H397-I397))</x:f>
      </x:c>
      <x:c r="N397" s="63">
        <x:f>IF(M397="","",M397*Paramètres!$B$6*L397)</x:f>
      </x:c>
      <x:c r="O397" s="61">
        <x:f>IF(OR(H397="",K397="",D397=""),"",IF(D397="Long",K397-H397,H397-K397))</x:f>
      </x:c>
      <x:c r="P397" s="63">
        <x:f>IF(O397="","",O397*Paramètres!$B$6*L397)</x:f>
      </x:c>
      <x:c r="Q397" s="61">
        <x:f>IF(OR(M397="",M397=0,O397=""),"",O397/M397)</x:f>
      </x:c>
      <x:c r="R397" s="61" t="n"/>
      <x:c r="S397" s="61" t="n"/>
      <x:c r="T397" s="63">
        <x:f>IF(L397="","",L397*(Paramètres!$B$7+Paramètres!$B$11*Paramètres!$B$5))</x:f>
      </x:c>
      <x:c r="U397" s="63">
        <x:f>IF(P397="","",P397-T397)</x:f>
      </x:c>
      <x:c r="V397" s="60" t="n"/>
      <x:c r="W397" s="64" t="n"/>
      <x:c r="X397" s="64" t="n"/>
    </x:row>
    <x:row r="398">
      <x:c r="A398" s="58" t="n"/>
      <x:c r="B398" s="59" t="n"/>
      <x:c r="C398" s="59" t="n"/>
      <x:c r="D398" s="60" t="n"/>
      <x:c r="E398" s="60" t="n"/>
      <x:c r="F398" s="60" t="n"/>
      <x:c r="G398" s="60" t="n"/>
      <x:c r="H398" s="61" t="n"/>
      <x:c r="I398" s="61" t="n"/>
      <x:c r="J398" s="61" t="n"/>
      <x:c r="K398" s="61" t="n"/>
      <x:c r="L398" s="62" t="n"/>
      <x:c r="M398" s="61">
        <x:f>IF(OR(H398="",I398=""),"",ABS(H398-I398))</x:f>
      </x:c>
      <x:c r="N398" s="63">
        <x:f>IF(M398="","",M398*Paramètres!$B$6*L398)</x:f>
      </x:c>
      <x:c r="O398" s="61">
        <x:f>IF(OR(H398="",K398="",D398=""),"",IF(D398="Long",K398-H398,H398-K398))</x:f>
      </x:c>
      <x:c r="P398" s="63">
        <x:f>IF(O398="","",O398*Paramètres!$B$6*L398)</x:f>
      </x:c>
      <x:c r="Q398" s="61">
        <x:f>IF(OR(M398="",M398=0,O398=""),"",O398/M398)</x:f>
      </x:c>
      <x:c r="R398" s="61" t="n"/>
      <x:c r="S398" s="61" t="n"/>
      <x:c r="T398" s="63">
        <x:f>IF(L398="","",L398*(Paramètres!$B$7+Paramètres!$B$11*Paramètres!$B$5))</x:f>
      </x:c>
      <x:c r="U398" s="63">
        <x:f>IF(P398="","",P398-T398)</x:f>
      </x:c>
      <x:c r="V398" s="60" t="n"/>
      <x:c r="W398" s="64" t="n"/>
      <x:c r="X398" s="64" t="n"/>
    </x:row>
    <x:row r="399">
      <x:c r="A399" s="58" t="n"/>
      <x:c r="B399" s="59" t="n"/>
      <x:c r="C399" s="59" t="n"/>
      <x:c r="D399" s="60" t="n"/>
      <x:c r="E399" s="60" t="n"/>
      <x:c r="F399" s="60" t="n"/>
      <x:c r="G399" s="60" t="n"/>
      <x:c r="H399" s="61" t="n"/>
      <x:c r="I399" s="61" t="n"/>
      <x:c r="J399" s="61" t="n"/>
      <x:c r="K399" s="61" t="n"/>
      <x:c r="L399" s="62" t="n"/>
      <x:c r="M399" s="61">
        <x:f>IF(OR(H399="",I399=""),"",ABS(H399-I399))</x:f>
      </x:c>
      <x:c r="N399" s="63">
        <x:f>IF(M399="","",M399*Paramètres!$B$6*L399)</x:f>
      </x:c>
      <x:c r="O399" s="61">
        <x:f>IF(OR(H399="",K399="",D399=""),"",IF(D399="Long",K399-H399,H399-K399))</x:f>
      </x:c>
      <x:c r="P399" s="63">
        <x:f>IF(O399="","",O399*Paramètres!$B$6*L399)</x:f>
      </x:c>
      <x:c r="Q399" s="61">
        <x:f>IF(OR(M399="",M399=0,O399=""),"",O399/M399)</x:f>
      </x:c>
      <x:c r="R399" s="61" t="n"/>
      <x:c r="S399" s="61" t="n"/>
      <x:c r="T399" s="63">
        <x:f>IF(L399="","",L399*(Paramètres!$B$7+Paramètres!$B$11*Paramètres!$B$5))</x:f>
      </x:c>
      <x:c r="U399" s="63">
        <x:f>IF(P399="","",P399-T399)</x:f>
      </x:c>
      <x:c r="V399" s="60" t="n"/>
      <x:c r="W399" s="64" t="n"/>
      <x:c r="X399" s="64" t="n"/>
    </x:row>
    <x:row r="400">
      <x:c r="A400" s="58" t="n"/>
      <x:c r="B400" s="59" t="n"/>
      <x:c r="C400" s="59" t="n"/>
      <x:c r="D400" s="60" t="n"/>
      <x:c r="E400" s="60" t="n"/>
      <x:c r="F400" s="60" t="n"/>
      <x:c r="G400" s="60" t="n"/>
      <x:c r="H400" s="61" t="n"/>
      <x:c r="I400" s="61" t="n"/>
      <x:c r="J400" s="61" t="n"/>
      <x:c r="K400" s="61" t="n"/>
      <x:c r="L400" s="62" t="n"/>
      <x:c r="M400" s="61">
        <x:f>IF(OR(H400="",I400=""),"",ABS(H400-I400))</x:f>
      </x:c>
      <x:c r="N400" s="63">
        <x:f>IF(M400="","",M400*Paramètres!$B$6*L400)</x:f>
      </x:c>
      <x:c r="O400" s="61">
        <x:f>IF(OR(H400="",K400="",D400=""),"",IF(D400="Long",K400-H400,H400-K400))</x:f>
      </x:c>
      <x:c r="P400" s="63">
        <x:f>IF(O400="","",O400*Paramètres!$B$6*L400)</x:f>
      </x:c>
      <x:c r="Q400" s="61">
        <x:f>IF(OR(M400="",M400=0,O400=""),"",O400/M400)</x:f>
      </x:c>
      <x:c r="R400" s="61" t="n"/>
      <x:c r="S400" s="61" t="n"/>
      <x:c r="T400" s="63">
        <x:f>IF(L400="","",L400*(Paramètres!$B$7+Paramètres!$B$11*Paramètres!$B$5))</x:f>
      </x:c>
      <x:c r="U400" s="63">
        <x:f>IF(P400="","",P400-T400)</x:f>
      </x:c>
      <x:c r="V400" s="60" t="n"/>
      <x:c r="W400" s="64" t="n"/>
      <x:c r="X400" s="64" t="n"/>
    </x:row>
    <x:row r="401">
      <x:c r="A401" s="58" t="n"/>
      <x:c r="B401" s="59" t="n"/>
      <x:c r="C401" s="59" t="n"/>
      <x:c r="D401" s="60" t="n"/>
      <x:c r="E401" s="60" t="n"/>
      <x:c r="F401" s="60" t="n"/>
      <x:c r="G401" s="60" t="n"/>
      <x:c r="H401" s="61" t="n"/>
      <x:c r="I401" s="61" t="n"/>
      <x:c r="J401" s="61" t="n"/>
      <x:c r="K401" s="61" t="n"/>
      <x:c r="L401" s="62" t="n"/>
      <x:c r="M401" s="61">
        <x:f>IF(OR(H401="",I401=""),"",ABS(H401-I401))</x:f>
      </x:c>
      <x:c r="N401" s="63">
        <x:f>IF(M401="","",M401*Paramètres!$B$6*L401)</x:f>
      </x:c>
      <x:c r="O401" s="61">
        <x:f>IF(OR(H401="",K401="",D401=""),"",IF(D401="Long",K401-H401,H401-K401))</x:f>
      </x:c>
      <x:c r="P401" s="63">
        <x:f>IF(O401="","",O401*Paramètres!$B$6*L401)</x:f>
      </x:c>
      <x:c r="Q401" s="61">
        <x:f>IF(OR(M401="",M401=0,O401=""),"",O401/M401)</x:f>
      </x:c>
      <x:c r="R401" s="61" t="n"/>
      <x:c r="S401" s="61" t="n"/>
      <x:c r="T401" s="63">
        <x:f>IF(L401="","",L401*(Paramètres!$B$7+Paramètres!$B$11*Paramètres!$B$5))</x:f>
      </x:c>
      <x:c r="U401" s="63">
        <x:f>IF(P401="","",P401-T401)</x:f>
      </x:c>
      <x:c r="V401" s="60" t="n"/>
      <x:c r="W401" s="64" t="n"/>
      <x:c r="X401" s="64" t="n"/>
    </x:row>
    <x:row r="402">
      <x:c r="A402" s="58" t="n"/>
      <x:c r="B402" s="59" t="n"/>
      <x:c r="C402" s="59" t="n"/>
      <x:c r="D402" s="60" t="n"/>
      <x:c r="E402" s="60" t="n"/>
      <x:c r="F402" s="60" t="n"/>
      <x:c r="G402" s="60" t="n"/>
      <x:c r="H402" s="61" t="n"/>
      <x:c r="I402" s="61" t="n"/>
      <x:c r="J402" s="61" t="n"/>
      <x:c r="K402" s="61" t="n"/>
      <x:c r="L402" s="62" t="n"/>
      <x:c r="M402" s="61">
        <x:f>IF(OR(H402="",I402=""),"",ABS(H402-I402))</x:f>
      </x:c>
      <x:c r="N402" s="63">
        <x:f>IF(M402="","",M402*Paramètres!$B$6*L402)</x:f>
      </x:c>
      <x:c r="O402" s="61">
        <x:f>IF(OR(H402="",K402="",D402=""),"",IF(D402="Long",K402-H402,H402-K402))</x:f>
      </x:c>
      <x:c r="P402" s="63">
        <x:f>IF(O402="","",O402*Paramètres!$B$6*L402)</x:f>
      </x:c>
      <x:c r="Q402" s="61">
        <x:f>IF(OR(M402="",M402=0,O402=""),"",O402/M402)</x:f>
      </x:c>
      <x:c r="R402" s="61" t="n"/>
      <x:c r="S402" s="61" t="n"/>
      <x:c r="T402" s="63">
        <x:f>IF(L402="","",L402*(Paramètres!$B$7+Paramètres!$B$11*Paramètres!$B$5))</x:f>
      </x:c>
      <x:c r="U402" s="63">
        <x:f>IF(P402="","",P402-T402)</x:f>
      </x:c>
      <x:c r="V402" s="60" t="n"/>
      <x:c r="W402" s="64" t="n"/>
      <x:c r="X402" s="64" t="n"/>
    </x:row>
    <x:row r="403">
      <x:c r="A403" s="58" t="n"/>
      <x:c r="B403" s="59" t="n"/>
      <x:c r="C403" s="59" t="n"/>
      <x:c r="D403" s="60" t="n"/>
      <x:c r="E403" s="60" t="n"/>
      <x:c r="F403" s="60" t="n"/>
      <x:c r="G403" s="60" t="n"/>
      <x:c r="H403" s="61" t="n"/>
      <x:c r="I403" s="61" t="n"/>
      <x:c r="J403" s="61" t="n"/>
      <x:c r="K403" s="61" t="n"/>
      <x:c r="L403" s="62" t="n"/>
      <x:c r="M403" s="61">
        <x:f>IF(OR(H403="",I403=""),"",ABS(H403-I403))</x:f>
      </x:c>
      <x:c r="N403" s="63">
        <x:f>IF(M403="","",M403*Paramètres!$B$6*L403)</x:f>
      </x:c>
      <x:c r="O403" s="61">
        <x:f>IF(OR(H403="",K403="",D403=""),"",IF(D403="Long",K403-H403,H403-K403))</x:f>
      </x:c>
      <x:c r="P403" s="63">
        <x:f>IF(O403="","",O403*Paramètres!$B$6*L403)</x:f>
      </x:c>
      <x:c r="Q403" s="61">
        <x:f>IF(OR(M403="",M403=0,O403=""),"",O403/M403)</x:f>
      </x:c>
      <x:c r="R403" s="61" t="n"/>
      <x:c r="S403" s="61" t="n"/>
      <x:c r="T403" s="63">
        <x:f>IF(L403="","",L403*(Paramètres!$B$7+Paramètres!$B$11*Paramètres!$B$5))</x:f>
      </x:c>
      <x:c r="U403" s="63">
        <x:f>IF(P403="","",P403-T403)</x:f>
      </x:c>
      <x:c r="V403" s="60" t="n"/>
      <x:c r="W403" s="64" t="n"/>
      <x:c r="X403" s="64" t="n"/>
    </x:row>
    <x:row r="404">
      <x:c r="A404" s="58" t="n"/>
      <x:c r="B404" s="59" t="n"/>
      <x:c r="C404" s="59" t="n"/>
      <x:c r="D404" s="60" t="n"/>
      <x:c r="E404" s="60" t="n"/>
      <x:c r="F404" s="60" t="n"/>
      <x:c r="G404" s="60" t="n"/>
      <x:c r="H404" s="61" t="n"/>
      <x:c r="I404" s="61" t="n"/>
      <x:c r="J404" s="61" t="n"/>
      <x:c r="K404" s="61" t="n"/>
      <x:c r="L404" s="62" t="n"/>
      <x:c r="M404" s="61">
        <x:f>IF(OR(H404="",I404=""),"",ABS(H404-I404))</x:f>
      </x:c>
      <x:c r="N404" s="63">
        <x:f>IF(M404="","",M404*Paramètres!$B$6*L404)</x:f>
      </x:c>
      <x:c r="O404" s="61">
        <x:f>IF(OR(H404="",K404="",D404=""),"",IF(D404="Long",K404-H404,H404-K404))</x:f>
      </x:c>
      <x:c r="P404" s="63">
        <x:f>IF(O404="","",O404*Paramètres!$B$6*L404)</x:f>
      </x:c>
      <x:c r="Q404" s="61">
        <x:f>IF(OR(M404="",M404=0,O404=""),"",O404/M404)</x:f>
      </x:c>
      <x:c r="R404" s="61" t="n"/>
      <x:c r="S404" s="61" t="n"/>
      <x:c r="T404" s="63">
        <x:f>IF(L404="","",L404*(Paramètres!$B$7+Paramètres!$B$11*Paramètres!$B$5))</x:f>
      </x:c>
      <x:c r="U404" s="63">
        <x:f>IF(P404="","",P404-T404)</x:f>
      </x:c>
      <x:c r="V404" s="60" t="n"/>
      <x:c r="W404" s="64" t="n"/>
      <x:c r="X404" s="64" t="n"/>
    </x:row>
    <x:row r="405">
      <x:c r="A405" s="58" t="n"/>
      <x:c r="B405" s="59" t="n"/>
      <x:c r="C405" s="59" t="n"/>
      <x:c r="D405" s="60" t="n"/>
      <x:c r="E405" s="60" t="n"/>
      <x:c r="F405" s="60" t="n"/>
      <x:c r="G405" s="60" t="n"/>
      <x:c r="H405" s="61" t="n"/>
      <x:c r="I405" s="61" t="n"/>
      <x:c r="J405" s="61" t="n"/>
      <x:c r="K405" s="61" t="n"/>
      <x:c r="L405" s="62" t="n"/>
      <x:c r="M405" s="61">
        <x:f>IF(OR(H405="",I405=""),"",ABS(H405-I405))</x:f>
      </x:c>
      <x:c r="N405" s="63">
        <x:f>IF(M405="","",M405*Paramètres!$B$6*L405)</x:f>
      </x:c>
      <x:c r="O405" s="61">
        <x:f>IF(OR(H405="",K405="",D405=""),"",IF(D405="Long",K405-H405,H405-K405))</x:f>
      </x:c>
      <x:c r="P405" s="63">
        <x:f>IF(O405="","",O405*Paramètres!$B$6*L405)</x:f>
      </x:c>
      <x:c r="Q405" s="61">
        <x:f>IF(OR(M405="",M405=0,O405=""),"",O405/M405)</x:f>
      </x:c>
      <x:c r="R405" s="61" t="n"/>
      <x:c r="S405" s="61" t="n"/>
      <x:c r="T405" s="63">
        <x:f>IF(L405="","",L405*(Paramètres!$B$7+Paramètres!$B$11*Paramètres!$B$5))</x:f>
      </x:c>
      <x:c r="U405" s="63">
        <x:f>IF(P405="","",P405-T405)</x:f>
      </x:c>
      <x:c r="V405" s="60" t="n"/>
      <x:c r="W405" s="64" t="n"/>
      <x:c r="X405" s="64" t="n"/>
    </x:row>
    <x:row r="406">
      <x:c r="A406" s="58" t="n"/>
      <x:c r="B406" s="59" t="n"/>
      <x:c r="C406" s="59" t="n"/>
      <x:c r="D406" s="60" t="n"/>
      <x:c r="E406" s="60" t="n"/>
      <x:c r="F406" s="60" t="n"/>
      <x:c r="G406" s="60" t="n"/>
      <x:c r="H406" s="61" t="n"/>
      <x:c r="I406" s="61" t="n"/>
      <x:c r="J406" s="61" t="n"/>
      <x:c r="K406" s="61" t="n"/>
      <x:c r="L406" s="62" t="n"/>
      <x:c r="M406" s="61">
        <x:f>IF(OR(H406="",I406=""),"",ABS(H406-I406))</x:f>
      </x:c>
      <x:c r="N406" s="63">
        <x:f>IF(M406="","",M406*Paramètres!$B$6*L406)</x:f>
      </x:c>
      <x:c r="O406" s="61">
        <x:f>IF(OR(H406="",K406="",D406=""),"",IF(D406="Long",K406-H406,H406-K406))</x:f>
      </x:c>
      <x:c r="P406" s="63">
        <x:f>IF(O406="","",O406*Paramètres!$B$6*L406)</x:f>
      </x:c>
      <x:c r="Q406" s="61">
        <x:f>IF(OR(M406="",M406=0,O406=""),"",O406/M406)</x:f>
      </x:c>
      <x:c r="R406" s="61" t="n"/>
      <x:c r="S406" s="61" t="n"/>
      <x:c r="T406" s="63">
        <x:f>IF(L406="","",L406*(Paramètres!$B$7+Paramètres!$B$11*Paramètres!$B$5))</x:f>
      </x:c>
      <x:c r="U406" s="63">
        <x:f>IF(P406="","",P406-T406)</x:f>
      </x:c>
      <x:c r="V406" s="60" t="n"/>
      <x:c r="W406" s="64" t="n"/>
      <x:c r="X406" s="64" t="n"/>
    </x:row>
    <x:row r="407">
      <x:c r="A407" s="58" t="n"/>
      <x:c r="B407" s="59" t="n"/>
      <x:c r="C407" s="59" t="n"/>
      <x:c r="D407" s="60" t="n"/>
      <x:c r="E407" s="60" t="n"/>
      <x:c r="F407" s="60" t="n"/>
      <x:c r="G407" s="60" t="n"/>
      <x:c r="H407" s="61" t="n"/>
      <x:c r="I407" s="61" t="n"/>
      <x:c r="J407" s="61" t="n"/>
      <x:c r="K407" s="61" t="n"/>
      <x:c r="L407" s="62" t="n"/>
      <x:c r="M407" s="61">
        <x:f>IF(OR(H407="",I407=""),"",ABS(H407-I407))</x:f>
      </x:c>
      <x:c r="N407" s="63">
        <x:f>IF(M407="","",M407*Paramètres!$B$6*L407)</x:f>
      </x:c>
      <x:c r="O407" s="61">
        <x:f>IF(OR(H407="",K407="",D407=""),"",IF(D407="Long",K407-H407,H407-K407))</x:f>
      </x:c>
      <x:c r="P407" s="63">
        <x:f>IF(O407="","",O407*Paramètres!$B$6*L407)</x:f>
      </x:c>
      <x:c r="Q407" s="61">
        <x:f>IF(OR(M407="",M407=0,O407=""),"",O407/M407)</x:f>
      </x:c>
      <x:c r="R407" s="61" t="n"/>
      <x:c r="S407" s="61" t="n"/>
      <x:c r="T407" s="63">
        <x:f>IF(L407="","",L407*(Paramètres!$B$7+Paramètres!$B$11*Paramètres!$B$5))</x:f>
      </x:c>
      <x:c r="U407" s="63">
        <x:f>IF(P407="","",P407-T407)</x:f>
      </x:c>
      <x:c r="V407" s="60" t="n"/>
      <x:c r="W407" s="64" t="n"/>
      <x:c r="X407" s="64" t="n"/>
    </x:row>
    <x:row r="408">
      <x:c r="A408" s="58" t="n"/>
      <x:c r="B408" s="59" t="n"/>
      <x:c r="C408" s="59" t="n"/>
      <x:c r="D408" s="60" t="n"/>
      <x:c r="E408" s="60" t="n"/>
      <x:c r="F408" s="60" t="n"/>
      <x:c r="G408" s="60" t="n"/>
      <x:c r="H408" s="61" t="n"/>
      <x:c r="I408" s="61" t="n"/>
      <x:c r="J408" s="61" t="n"/>
      <x:c r="K408" s="61" t="n"/>
      <x:c r="L408" s="62" t="n"/>
      <x:c r="M408" s="61">
        <x:f>IF(OR(H408="",I408=""),"",ABS(H408-I408))</x:f>
      </x:c>
      <x:c r="N408" s="63">
        <x:f>IF(M408="","",M408*Paramètres!$B$6*L408)</x:f>
      </x:c>
      <x:c r="O408" s="61">
        <x:f>IF(OR(H408="",K408="",D408=""),"",IF(D408="Long",K408-H408,H408-K408))</x:f>
      </x:c>
      <x:c r="P408" s="63">
        <x:f>IF(O408="","",O408*Paramètres!$B$6*L408)</x:f>
      </x:c>
      <x:c r="Q408" s="61">
        <x:f>IF(OR(M408="",M408=0,O408=""),"",O408/M408)</x:f>
      </x:c>
      <x:c r="R408" s="61" t="n"/>
      <x:c r="S408" s="61" t="n"/>
      <x:c r="T408" s="63">
        <x:f>IF(L408="","",L408*(Paramètres!$B$7+Paramètres!$B$11*Paramètres!$B$5))</x:f>
      </x:c>
      <x:c r="U408" s="63">
        <x:f>IF(P408="","",P408-T408)</x:f>
      </x:c>
      <x:c r="V408" s="60" t="n"/>
      <x:c r="W408" s="64" t="n"/>
      <x:c r="X408" s="64" t="n"/>
    </x:row>
    <x:row r="409">
      <x:c r="A409" s="58" t="n"/>
      <x:c r="B409" s="59" t="n"/>
      <x:c r="C409" s="59" t="n"/>
      <x:c r="D409" s="60" t="n"/>
      <x:c r="E409" s="60" t="n"/>
      <x:c r="F409" s="60" t="n"/>
      <x:c r="G409" s="60" t="n"/>
      <x:c r="H409" s="61" t="n"/>
      <x:c r="I409" s="61" t="n"/>
      <x:c r="J409" s="61" t="n"/>
      <x:c r="K409" s="61" t="n"/>
      <x:c r="L409" s="62" t="n"/>
      <x:c r="M409" s="61">
        <x:f>IF(OR(H409="",I409=""),"",ABS(H409-I409))</x:f>
      </x:c>
      <x:c r="N409" s="63">
        <x:f>IF(M409="","",M409*Paramètres!$B$6*L409)</x:f>
      </x:c>
      <x:c r="O409" s="61">
        <x:f>IF(OR(H409="",K409="",D409=""),"",IF(D409="Long",K409-H409,H409-K409))</x:f>
      </x:c>
      <x:c r="P409" s="63">
        <x:f>IF(O409="","",O409*Paramètres!$B$6*L409)</x:f>
      </x:c>
      <x:c r="Q409" s="61">
        <x:f>IF(OR(M409="",M409=0,O409=""),"",O409/M409)</x:f>
      </x:c>
      <x:c r="R409" s="61" t="n"/>
      <x:c r="S409" s="61" t="n"/>
      <x:c r="T409" s="63">
        <x:f>IF(L409="","",L409*(Paramètres!$B$7+Paramètres!$B$11*Paramètres!$B$5))</x:f>
      </x:c>
      <x:c r="U409" s="63">
        <x:f>IF(P409="","",P409-T409)</x:f>
      </x:c>
      <x:c r="V409" s="60" t="n"/>
      <x:c r="W409" s="64" t="n"/>
      <x:c r="X409" s="64" t="n"/>
    </x:row>
    <x:row r="410">
      <x:c r="A410" s="58" t="n"/>
      <x:c r="B410" s="59" t="n"/>
      <x:c r="C410" s="59" t="n"/>
      <x:c r="D410" s="60" t="n"/>
      <x:c r="E410" s="60" t="n"/>
      <x:c r="F410" s="60" t="n"/>
      <x:c r="G410" s="60" t="n"/>
      <x:c r="H410" s="61" t="n"/>
      <x:c r="I410" s="61" t="n"/>
      <x:c r="J410" s="61" t="n"/>
      <x:c r="K410" s="61" t="n"/>
      <x:c r="L410" s="62" t="n"/>
      <x:c r="M410" s="61">
        <x:f>IF(OR(H410="",I410=""),"",ABS(H410-I410))</x:f>
      </x:c>
      <x:c r="N410" s="63">
        <x:f>IF(M410="","",M410*Paramètres!$B$6*L410)</x:f>
      </x:c>
      <x:c r="O410" s="61">
        <x:f>IF(OR(H410="",K410="",D410=""),"",IF(D410="Long",K410-H410,H410-K410))</x:f>
      </x:c>
      <x:c r="P410" s="63">
        <x:f>IF(O410="","",O410*Paramètres!$B$6*L410)</x:f>
      </x:c>
      <x:c r="Q410" s="61">
        <x:f>IF(OR(M410="",M410=0,O410=""),"",O410/M410)</x:f>
      </x:c>
      <x:c r="R410" s="61" t="n"/>
      <x:c r="S410" s="61" t="n"/>
      <x:c r="T410" s="63">
        <x:f>IF(L410="","",L410*(Paramètres!$B$7+Paramètres!$B$11*Paramètres!$B$5))</x:f>
      </x:c>
      <x:c r="U410" s="63">
        <x:f>IF(P410="","",P410-T410)</x:f>
      </x:c>
      <x:c r="V410" s="60" t="n"/>
      <x:c r="W410" s="64" t="n"/>
      <x:c r="X410" s="64" t="n"/>
    </x:row>
    <x:row r="411">
      <x:c r="A411" s="58" t="n"/>
      <x:c r="B411" s="59" t="n"/>
      <x:c r="C411" s="59" t="n"/>
      <x:c r="D411" s="60" t="n"/>
      <x:c r="E411" s="60" t="n"/>
      <x:c r="F411" s="60" t="n"/>
      <x:c r="G411" s="60" t="n"/>
      <x:c r="H411" s="61" t="n"/>
      <x:c r="I411" s="61" t="n"/>
      <x:c r="J411" s="61" t="n"/>
      <x:c r="K411" s="61" t="n"/>
      <x:c r="L411" s="62" t="n"/>
      <x:c r="M411" s="61">
        <x:f>IF(OR(H411="",I411=""),"",ABS(H411-I411))</x:f>
      </x:c>
      <x:c r="N411" s="63">
        <x:f>IF(M411="","",M411*Paramètres!$B$6*L411)</x:f>
      </x:c>
      <x:c r="O411" s="61">
        <x:f>IF(OR(H411="",K411="",D411=""),"",IF(D411="Long",K411-H411,H411-K411))</x:f>
      </x:c>
      <x:c r="P411" s="63">
        <x:f>IF(O411="","",O411*Paramètres!$B$6*L411)</x:f>
      </x:c>
      <x:c r="Q411" s="61">
        <x:f>IF(OR(M411="",M411=0,O411=""),"",O411/M411)</x:f>
      </x:c>
      <x:c r="R411" s="61" t="n"/>
      <x:c r="S411" s="61" t="n"/>
      <x:c r="T411" s="63">
        <x:f>IF(L411="","",L411*(Paramètres!$B$7+Paramètres!$B$11*Paramètres!$B$5))</x:f>
      </x:c>
      <x:c r="U411" s="63">
        <x:f>IF(P411="","",P411-T411)</x:f>
      </x:c>
      <x:c r="V411" s="60" t="n"/>
      <x:c r="W411" s="64" t="n"/>
      <x:c r="X411" s="64" t="n"/>
    </x:row>
    <x:row r="412">
      <x:c r="A412" s="58" t="n"/>
      <x:c r="B412" s="59" t="n"/>
      <x:c r="C412" s="59" t="n"/>
      <x:c r="D412" s="60" t="n"/>
      <x:c r="E412" s="60" t="n"/>
      <x:c r="F412" s="60" t="n"/>
      <x:c r="G412" s="60" t="n"/>
      <x:c r="H412" s="61" t="n"/>
      <x:c r="I412" s="61" t="n"/>
      <x:c r="J412" s="61" t="n"/>
      <x:c r="K412" s="61" t="n"/>
      <x:c r="L412" s="62" t="n"/>
      <x:c r="M412" s="61">
        <x:f>IF(OR(H412="",I412=""),"",ABS(H412-I412))</x:f>
      </x:c>
      <x:c r="N412" s="63">
        <x:f>IF(M412="","",M412*Paramètres!$B$6*L412)</x:f>
      </x:c>
      <x:c r="O412" s="61">
        <x:f>IF(OR(H412="",K412="",D412=""),"",IF(D412="Long",K412-H412,H412-K412))</x:f>
      </x:c>
      <x:c r="P412" s="63">
        <x:f>IF(O412="","",O412*Paramètres!$B$6*L412)</x:f>
      </x:c>
      <x:c r="Q412" s="61">
        <x:f>IF(OR(M412="",M412=0,O412=""),"",O412/M412)</x:f>
      </x:c>
      <x:c r="R412" s="61" t="n"/>
      <x:c r="S412" s="61" t="n"/>
      <x:c r="T412" s="63">
        <x:f>IF(L412="","",L412*(Paramètres!$B$7+Paramètres!$B$11*Paramètres!$B$5))</x:f>
      </x:c>
      <x:c r="U412" s="63">
        <x:f>IF(P412="","",P412-T412)</x:f>
      </x:c>
      <x:c r="V412" s="60" t="n"/>
      <x:c r="W412" s="64" t="n"/>
      <x:c r="X412" s="64" t="n"/>
    </x:row>
    <x:row r="413">
      <x:c r="A413" s="58" t="n"/>
      <x:c r="B413" s="59" t="n"/>
      <x:c r="C413" s="59" t="n"/>
      <x:c r="D413" s="60" t="n"/>
      <x:c r="E413" s="60" t="n"/>
      <x:c r="F413" s="60" t="n"/>
      <x:c r="G413" s="60" t="n"/>
      <x:c r="H413" s="61" t="n"/>
      <x:c r="I413" s="61" t="n"/>
      <x:c r="J413" s="61" t="n"/>
      <x:c r="K413" s="61" t="n"/>
      <x:c r="L413" s="62" t="n"/>
      <x:c r="M413" s="61">
        <x:f>IF(OR(H413="",I413=""),"",ABS(H413-I413))</x:f>
      </x:c>
      <x:c r="N413" s="63">
        <x:f>IF(M413="","",M413*Paramètres!$B$6*L413)</x:f>
      </x:c>
      <x:c r="O413" s="61">
        <x:f>IF(OR(H413="",K413="",D413=""),"",IF(D413="Long",K413-H413,H413-K413))</x:f>
      </x:c>
      <x:c r="P413" s="63">
        <x:f>IF(O413="","",O413*Paramètres!$B$6*L413)</x:f>
      </x:c>
      <x:c r="Q413" s="61">
        <x:f>IF(OR(M413="",M413=0,O413=""),"",O413/M413)</x:f>
      </x:c>
      <x:c r="R413" s="61" t="n"/>
      <x:c r="S413" s="61" t="n"/>
      <x:c r="T413" s="63">
        <x:f>IF(L413="","",L413*(Paramètres!$B$7+Paramètres!$B$11*Paramètres!$B$5))</x:f>
      </x:c>
      <x:c r="U413" s="63">
        <x:f>IF(P413="","",P413-T413)</x:f>
      </x:c>
      <x:c r="V413" s="60" t="n"/>
      <x:c r="W413" s="64" t="n"/>
      <x:c r="X413" s="64" t="n"/>
    </x:row>
    <x:row r="414">
      <x:c r="A414" s="58" t="n"/>
      <x:c r="B414" s="59" t="n"/>
      <x:c r="C414" s="59" t="n"/>
      <x:c r="D414" s="60" t="n"/>
      <x:c r="E414" s="60" t="n"/>
      <x:c r="F414" s="60" t="n"/>
      <x:c r="G414" s="60" t="n"/>
      <x:c r="H414" s="61" t="n"/>
      <x:c r="I414" s="61" t="n"/>
      <x:c r="J414" s="61" t="n"/>
      <x:c r="K414" s="61" t="n"/>
      <x:c r="L414" s="62" t="n"/>
      <x:c r="M414" s="61">
        <x:f>IF(OR(H414="",I414=""),"",ABS(H414-I414))</x:f>
      </x:c>
      <x:c r="N414" s="63">
        <x:f>IF(M414="","",M414*Paramètres!$B$6*L414)</x:f>
      </x:c>
      <x:c r="O414" s="61">
        <x:f>IF(OR(H414="",K414="",D414=""),"",IF(D414="Long",K414-H414,H414-K414))</x:f>
      </x:c>
      <x:c r="P414" s="63">
        <x:f>IF(O414="","",O414*Paramètres!$B$6*L414)</x:f>
      </x:c>
      <x:c r="Q414" s="61">
        <x:f>IF(OR(M414="",M414=0,O414=""),"",O414/M414)</x:f>
      </x:c>
      <x:c r="R414" s="61" t="n"/>
      <x:c r="S414" s="61" t="n"/>
      <x:c r="T414" s="63">
        <x:f>IF(L414="","",L414*(Paramètres!$B$7+Paramètres!$B$11*Paramètres!$B$5))</x:f>
      </x:c>
      <x:c r="U414" s="63">
        <x:f>IF(P414="","",P414-T414)</x:f>
      </x:c>
      <x:c r="V414" s="60" t="n"/>
      <x:c r="W414" s="64" t="n"/>
      <x:c r="X414" s="64" t="n"/>
    </x:row>
    <x:row r="415">
      <x:c r="A415" s="58" t="n"/>
      <x:c r="B415" s="59" t="n"/>
      <x:c r="C415" s="59" t="n"/>
      <x:c r="D415" s="60" t="n"/>
      <x:c r="E415" s="60" t="n"/>
      <x:c r="F415" s="60" t="n"/>
      <x:c r="G415" s="60" t="n"/>
      <x:c r="H415" s="61" t="n"/>
      <x:c r="I415" s="61" t="n"/>
      <x:c r="J415" s="61" t="n"/>
      <x:c r="K415" s="61" t="n"/>
      <x:c r="L415" s="62" t="n"/>
      <x:c r="M415" s="61">
        <x:f>IF(OR(H415="",I415=""),"",ABS(H415-I415))</x:f>
      </x:c>
      <x:c r="N415" s="63">
        <x:f>IF(M415="","",M415*Paramètres!$B$6*L415)</x:f>
      </x:c>
      <x:c r="O415" s="61">
        <x:f>IF(OR(H415="",K415="",D415=""),"",IF(D415="Long",K415-H415,H415-K415))</x:f>
      </x:c>
      <x:c r="P415" s="63">
        <x:f>IF(O415="","",O415*Paramètres!$B$6*L415)</x:f>
      </x:c>
      <x:c r="Q415" s="61">
        <x:f>IF(OR(M415="",M415=0,O415=""),"",O415/M415)</x:f>
      </x:c>
      <x:c r="R415" s="61" t="n"/>
      <x:c r="S415" s="61" t="n"/>
      <x:c r="T415" s="63">
        <x:f>IF(L415="","",L415*(Paramètres!$B$7+Paramètres!$B$11*Paramètres!$B$5))</x:f>
      </x:c>
      <x:c r="U415" s="63">
        <x:f>IF(P415="","",P415-T415)</x:f>
      </x:c>
      <x:c r="V415" s="60" t="n"/>
      <x:c r="W415" s="64" t="n"/>
      <x:c r="X415" s="64" t="n"/>
    </x:row>
    <x:row r="416">
      <x:c r="A416" s="58" t="n"/>
      <x:c r="B416" s="59" t="n"/>
      <x:c r="C416" s="59" t="n"/>
      <x:c r="D416" s="60" t="n"/>
      <x:c r="E416" s="60" t="n"/>
      <x:c r="F416" s="60" t="n"/>
      <x:c r="G416" s="60" t="n"/>
      <x:c r="H416" s="61" t="n"/>
      <x:c r="I416" s="61" t="n"/>
      <x:c r="J416" s="61" t="n"/>
      <x:c r="K416" s="61" t="n"/>
      <x:c r="L416" s="62" t="n"/>
      <x:c r="M416" s="61">
        <x:f>IF(OR(H416="",I416=""),"",ABS(H416-I416))</x:f>
      </x:c>
      <x:c r="N416" s="63">
        <x:f>IF(M416="","",M416*Paramètres!$B$6*L416)</x:f>
      </x:c>
      <x:c r="O416" s="61">
        <x:f>IF(OR(H416="",K416="",D416=""),"",IF(D416="Long",K416-H416,H416-K416))</x:f>
      </x:c>
      <x:c r="P416" s="63">
        <x:f>IF(O416="","",O416*Paramètres!$B$6*L416)</x:f>
      </x:c>
      <x:c r="Q416" s="61">
        <x:f>IF(OR(M416="",M416=0,O416=""),"",O416/M416)</x:f>
      </x:c>
      <x:c r="R416" s="61" t="n"/>
      <x:c r="S416" s="61" t="n"/>
      <x:c r="T416" s="63">
        <x:f>IF(L416="","",L416*(Paramètres!$B$7+Paramètres!$B$11*Paramètres!$B$5))</x:f>
      </x:c>
      <x:c r="U416" s="63">
        <x:f>IF(P416="","",P416-T416)</x:f>
      </x:c>
      <x:c r="V416" s="60" t="n"/>
      <x:c r="W416" s="64" t="n"/>
      <x:c r="X416" s="64" t="n"/>
    </x:row>
    <x:row r="417">
      <x:c r="A417" s="58" t="n"/>
      <x:c r="B417" s="59" t="n"/>
      <x:c r="C417" s="59" t="n"/>
      <x:c r="D417" s="60" t="n"/>
      <x:c r="E417" s="60" t="n"/>
      <x:c r="F417" s="60" t="n"/>
      <x:c r="G417" s="60" t="n"/>
      <x:c r="H417" s="61" t="n"/>
      <x:c r="I417" s="61" t="n"/>
      <x:c r="J417" s="61" t="n"/>
      <x:c r="K417" s="61" t="n"/>
      <x:c r="L417" s="62" t="n"/>
      <x:c r="M417" s="61">
        <x:f>IF(OR(H417="",I417=""),"",ABS(H417-I417))</x:f>
      </x:c>
      <x:c r="N417" s="63">
        <x:f>IF(M417="","",M417*Paramètres!$B$6*L417)</x:f>
      </x:c>
      <x:c r="O417" s="61">
        <x:f>IF(OR(H417="",K417="",D417=""),"",IF(D417="Long",K417-H417,H417-K417))</x:f>
      </x:c>
      <x:c r="P417" s="63">
        <x:f>IF(O417="","",O417*Paramètres!$B$6*L417)</x:f>
      </x:c>
      <x:c r="Q417" s="61">
        <x:f>IF(OR(M417="",M417=0,O417=""),"",O417/M417)</x:f>
      </x:c>
      <x:c r="R417" s="61" t="n"/>
      <x:c r="S417" s="61" t="n"/>
      <x:c r="T417" s="63">
        <x:f>IF(L417="","",L417*(Paramètres!$B$7+Paramètres!$B$11*Paramètres!$B$5))</x:f>
      </x:c>
      <x:c r="U417" s="63">
        <x:f>IF(P417="","",P417-T417)</x:f>
      </x:c>
      <x:c r="V417" s="60" t="n"/>
      <x:c r="W417" s="64" t="n"/>
      <x:c r="X417" s="64" t="n"/>
    </x:row>
    <x:row r="418">
      <x:c r="A418" s="58" t="n"/>
      <x:c r="B418" s="59" t="n"/>
      <x:c r="C418" s="59" t="n"/>
      <x:c r="D418" s="60" t="n"/>
      <x:c r="E418" s="60" t="n"/>
      <x:c r="F418" s="60" t="n"/>
      <x:c r="G418" s="60" t="n"/>
      <x:c r="H418" s="61" t="n"/>
      <x:c r="I418" s="61" t="n"/>
      <x:c r="J418" s="61" t="n"/>
      <x:c r="K418" s="61" t="n"/>
      <x:c r="L418" s="62" t="n"/>
      <x:c r="M418" s="61">
        <x:f>IF(OR(H418="",I418=""),"",ABS(H418-I418))</x:f>
      </x:c>
      <x:c r="N418" s="63">
        <x:f>IF(M418="","",M418*Paramètres!$B$6*L418)</x:f>
      </x:c>
      <x:c r="O418" s="61">
        <x:f>IF(OR(H418="",K418="",D418=""),"",IF(D418="Long",K418-H418,H418-K418))</x:f>
      </x:c>
      <x:c r="P418" s="63">
        <x:f>IF(O418="","",O418*Paramètres!$B$6*L418)</x:f>
      </x:c>
      <x:c r="Q418" s="61">
        <x:f>IF(OR(M418="",M418=0,O418=""),"",O418/M418)</x:f>
      </x:c>
      <x:c r="R418" s="61" t="n"/>
      <x:c r="S418" s="61" t="n"/>
      <x:c r="T418" s="63">
        <x:f>IF(L418="","",L418*(Paramètres!$B$7+Paramètres!$B$11*Paramètres!$B$5))</x:f>
      </x:c>
      <x:c r="U418" s="63">
        <x:f>IF(P418="","",P418-T418)</x:f>
      </x:c>
      <x:c r="V418" s="60" t="n"/>
      <x:c r="W418" s="64" t="n"/>
      <x:c r="X418" s="64" t="n"/>
    </x:row>
    <x:row r="419">
      <x:c r="A419" s="58" t="n"/>
      <x:c r="B419" s="59" t="n"/>
      <x:c r="C419" s="59" t="n"/>
      <x:c r="D419" s="60" t="n"/>
      <x:c r="E419" s="60" t="n"/>
      <x:c r="F419" s="60" t="n"/>
      <x:c r="G419" s="60" t="n"/>
      <x:c r="H419" s="61" t="n"/>
      <x:c r="I419" s="61" t="n"/>
      <x:c r="J419" s="61" t="n"/>
      <x:c r="K419" s="61" t="n"/>
      <x:c r="L419" s="62" t="n"/>
      <x:c r="M419" s="61">
        <x:f>IF(OR(H419="",I419=""),"",ABS(H419-I419))</x:f>
      </x:c>
      <x:c r="N419" s="63">
        <x:f>IF(M419="","",M419*Paramètres!$B$6*L419)</x:f>
      </x:c>
      <x:c r="O419" s="61">
        <x:f>IF(OR(H419="",K419="",D419=""),"",IF(D419="Long",K419-H419,H419-K419))</x:f>
      </x:c>
      <x:c r="P419" s="63">
        <x:f>IF(O419="","",O419*Paramètres!$B$6*L419)</x:f>
      </x:c>
      <x:c r="Q419" s="61">
        <x:f>IF(OR(M419="",M419=0,O419=""),"",O419/M419)</x:f>
      </x:c>
      <x:c r="R419" s="61" t="n"/>
      <x:c r="S419" s="61" t="n"/>
      <x:c r="T419" s="63">
        <x:f>IF(L419="","",L419*(Paramètres!$B$7+Paramètres!$B$11*Paramètres!$B$5))</x:f>
      </x:c>
      <x:c r="U419" s="63">
        <x:f>IF(P419="","",P419-T419)</x:f>
      </x:c>
      <x:c r="V419" s="60" t="n"/>
      <x:c r="W419" s="64" t="n"/>
      <x:c r="X419" s="64" t="n"/>
    </x:row>
    <x:row r="420">
      <x:c r="A420" s="58" t="n"/>
      <x:c r="B420" s="59" t="n"/>
      <x:c r="C420" s="59" t="n"/>
      <x:c r="D420" s="60" t="n"/>
      <x:c r="E420" s="60" t="n"/>
      <x:c r="F420" s="60" t="n"/>
      <x:c r="G420" s="60" t="n"/>
      <x:c r="H420" s="61" t="n"/>
      <x:c r="I420" s="61" t="n"/>
      <x:c r="J420" s="61" t="n"/>
      <x:c r="K420" s="61" t="n"/>
      <x:c r="L420" s="62" t="n"/>
      <x:c r="M420" s="61">
        <x:f>IF(OR(H420="",I420=""),"",ABS(H420-I420))</x:f>
      </x:c>
      <x:c r="N420" s="63">
        <x:f>IF(M420="","",M420*Paramètres!$B$6*L420)</x:f>
      </x:c>
      <x:c r="O420" s="61">
        <x:f>IF(OR(H420="",K420="",D420=""),"",IF(D420="Long",K420-H420,H420-K420))</x:f>
      </x:c>
      <x:c r="P420" s="63">
        <x:f>IF(O420="","",O420*Paramètres!$B$6*L420)</x:f>
      </x:c>
      <x:c r="Q420" s="61">
        <x:f>IF(OR(M420="",M420=0,O420=""),"",O420/M420)</x:f>
      </x:c>
      <x:c r="R420" s="61" t="n"/>
      <x:c r="S420" s="61" t="n"/>
      <x:c r="T420" s="63">
        <x:f>IF(L420="","",L420*(Paramètres!$B$7+Paramètres!$B$11*Paramètres!$B$5))</x:f>
      </x:c>
      <x:c r="U420" s="63">
        <x:f>IF(P420="","",P420-T420)</x:f>
      </x:c>
      <x:c r="V420" s="60" t="n"/>
      <x:c r="W420" s="64" t="n"/>
      <x:c r="X420" s="64" t="n"/>
    </x:row>
    <x:row r="421">
      <x:c r="A421" s="58" t="n"/>
      <x:c r="B421" s="59" t="n"/>
      <x:c r="C421" s="59" t="n"/>
      <x:c r="D421" s="60" t="n"/>
      <x:c r="E421" s="60" t="n"/>
      <x:c r="F421" s="60" t="n"/>
      <x:c r="G421" s="60" t="n"/>
      <x:c r="H421" s="61" t="n"/>
      <x:c r="I421" s="61" t="n"/>
      <x:c r="J421" s="61" t="n"/>
      <x:c r="K421" s="61" t="n"/>
      <x:c r="L421" s="62" t="n"/>
      <x:c r="M421" s="61">
        <x:f>IF(OR(H421="",I421=""),"",ABS(H421-I421))</x:f>
      </x:c>
      <x:c r="N421" s="63">
        <x:f>IF(M421="","",M421*Paramètres!$B$6*L421)</x:f>
      </x:c>
      <x:c r="O421" s="61">
        <x:f>IF(OR(H421="",K421="",D421=""),"",IF(D421="Long",K421-H421,H421-K421))</x:f>
      </x:c>
      <x:c r="P421" s="63">
        <x:f>IF(O421="","",O421*Paramètres!$B$6*L421)</x:f>
      </x:c>
      <x:c r="Q421" s="61">
        <x:f>IF(OR(M421="",M421=0,O421=""),"",O421/M421)</x:f>
      </x:c>
      <x:c r="R421" s="61" t="n"/>
      <x:c r="S421" s="61" t="n"/>
      <x:c r="T421" s="63">
        <x:f>IF(L421="","",L421*(Paramètres!$B$7+Paramètres!$B$11*Paramètres!$B$5))</x:f>
      </x:c>
      <x:c r="U421" s="63">
        <x:f>IF(P421="","",P421-T421)</x:f>
      </x:c>
      <x:c r="V421" s="60" t="n"/>
      <x:c r="W421" s="64" t="n"/>
      <x:c r="X421" s="64" t="n"/>
    </x:row>
    <x:row r="422">
      <x:c r="A422" s="58" t="n"/>
      <x:c r="B422" s="59" t="n"/>
      <x:c r="C422" s="59" t="n"/>
      <x:c r="D422" s="60" t="n"/>
      <x:c r="E422" s="60" t="n"/>
      <x:c r="F422" s="60" t="n"/>
      <x:c r="G422" s="60" t="n"/>
      <x:c r="H422" s="61" t="n"/>
      <x:c r="I422" s="61" t="n"/>
      <x:c r="J422" s="61" t="n"/>
      <x:c r="K422" s="61" t="n"/>
      <x:c r="L422" s="62" t="n"/>
      <x:c r="M422" s="61">
        <x:f>IF(OR(H422="",I422=""),"",ABS(H422-I422))</x:f>
      </x:c>
      <x:c r="N422" s="63">
        <x:f>IF(M422="","",M422*Paramètres!$B$6*L422)</x:f>
      </x:c>
      <x:c r="O422" s="61">
        <x:f>IF(OR(H422="",K422="",D422=""),"",IF(D422="Long",K422-H422,H422-K422))</x:f>
      </x:c>
      <x:c r="P422" s="63">
        <x:f>IF(O422="","",O422*Paramètres!$B$6*L422)</x:f>
      </x:c>
      <x:c r="Q422" s="61">
        <x:f>IF(OR(M422="",M422=0,O422=""),"",O422/M422)</x:f>
      </x:c>
      <x:c r="R422" s="61" t="n"/>
      <x:c r="S422" s="61" t="n"/>
      <x:c r="T422" s="63">
        <x:f>IF(L422="","",L422*(Paramètres!$B$7+Paramètres!$B$11*Paramètres!$B$5))</x:f>
      </x:c>
      <x:c r="U422" s="63">
        <x:f>IF(P422="","",P422-T422)</x:f>
      </x:c>
      <x:c r="V422" s="60" t="n"/>
      <x:c r="W422" s="64" t="n"/>
      <x:c r="X422" s="64" t="n"/>
    </x:row>
    <x:row r="423">
      <x:c r="A423" s="58" t="n"/>
      <x:c r="B423" s="59" t="n"/>
      <x:c r="C423" s="59" t="n"/>
      <x:c r="D423" s="60" t="n"/>
      <x:c r="E423" s="60" t="n"/>
      <x:c r="F423" s="60" t="n"/>
      <x:c r="G423" s="60" t="n"/>
      <x:c r="H423" s="61" t="n"/>
      <x:c r="I423" s="61" t="n"/>
      <x:c r="J423" s="61" t="n"/>
      <x:c r="K423" s="61" t="n"/>
      <x:c r="L423" s="62" t="n"/>
      <x:c r="M423" s="61">
        <x:f>IF(OR(H423="",I423=""),"",ABS(H423-I423))</x:f>
      </x:c>
      <x:c r="N423" s="63">
        <x:f>IF(M423="","",M423*Paramètres!$B$6*L423)</x:f>
      </x:c>
      <x:c r="O423" s="61">
        <x:f>IF(OR(H423="",K423="",D423=""),"",IF(D423="Long",K423-H423,H423-K423))</x:f>
      </x:c>
      <x:c r="P423" s="63">
        <x:f>IF(O423="","",O423*Paramètres!$B$6*L423)</x:f>
      </x:c>
      <x:c r="Q423" s="61">
        <x:f>IF(OR(M423="",M423=0,O423=""),"",O423/M423)</x:f>
      </x:c>
      <x:c r="R423" s="61" t="n"/>
      <x:c r="S423" s="61" t="n"/>
      <x:c r="T423" s="63">
        <x:f>IF(L423="","",L423*(Paramètres!$B$7+Paramètres!$B$11*Paramètres!$B$5))</x:f>
      </x:c>
      <x:c r="U423" s="63">
        <x:f>IF(P423="","",P423-T423)</x:f>
      </x:c>
      <x:c r="V423" s="60" t="n"/>
      <x:c r="W423" s="64" t="n"/>
      <x:c r="X423" s="64" t="n"/>
    </x:row>
    <x:row r="424">
      <x:c r="A424" s="58" t="n"/>
      <x:c r="B424" s="59" t="n"/>
      <x:c r="C424" s="59" t="n"/>
      <x:c r="D424" s="60" t="n"/>
      <x:c r="E424" s="60" t="n"/>
      <x:c r="F424" s="60" t="n"/>
      <x:c r="G424" s="60" t="n"/>
      <x:c r="H424" s="61" t="n"/>
      <x:c r="I424" s="61" t="n"/>
      <x:c r="J424" s="61" t="n"/>
      <x:c r="K424" s="61" t="n"/>
      <x:c r="L424" s="62" t="n"/>
      <x:c r="M424" s="61">
        <x:f>IF(OR(H424="",I424=""),"",ABS(H424-I424))</x:f>
      </x:c>
      <x:c r="N424" s="63">
        <x:f>IF(M424="","",M424*Paramètres!$B$6*L424)</x:f>
      </x:c>
      <x:c r="O424" s="61">
        <x:f>IF(OR(H424="",K424="",D424=""),"",IF(D424="Long",K424-H424,H424-K424))</x:f>
      </x:c>
      <x:c r="P424" s="63">
        <x:f>IF(O424="","",O424*Paramètres!$B$6*L424)</x:f>
      </x:c>
      <x:c r="Q424" s="61">
        <x:f>IF(OR(M424="",M424=0,O424=""),"",O424/M424)</x:f>
      </x:c>
      <x:c r="R424" s="61" t="n"/>
      <x:c r="S424" s="61" t="n"/>
      <x:c r="T424" s="63">
        <x:f>IF(L424="","",L424*(Paramètres!$B$7+Paramètres!$B$11*Paramètres!$B$5))</x:f>
      </x:c>
      <x:c r="U424" s="63">
        <x:f>IF(P424="","",P424-T424)</x:f>
      </x:c>
      <x:c r="V424" s="60" t="n"/>
      <x:c r="W424" s="64" t="n"/>
      <x:c r="X424" s="64" t="n"/>
    </x:row>
    <x:row r="425">
      <x:c r="A425" s="58" t="n"/>
      <x:c r="B425" s="59" t="n"/>
      <x:c r="C425" s="59" t="n"/>
      <x:c r="D425" s="60" t="n"/>
      <x:c r="E425" s="60" t="n"/>
      <x:c r="F425" s="60" t="n"/>
      <x:c r="G425" s="60" t="n"/>
      <x:c r="H425" s="61" t="n"/>
      <x:c r="I425" s="61" t="n"/>
      <x:c r="J425" s="61" t="n"/>
      <x:c r="K425" s="61" t="n"/>
      <x:c r="L425" s="62" t="n"/>
      <x:c r="M425" s="61">
        <x:f>IF(OR(H425="",I425=""),"",ABS(H425-I425))</x:f>
      </x:c>
      <x:c r="N425" s="63">
        <x:f>IF(M425="","",M425*Paramètres!$B$6*L425)</x:f>
      </x:c>
      <x:c r="O425" s="61">
        <x:f>IF(OR(H425="",K425="",D425=""),"",IF(D425="Long",K425-H425,H425-K425))</x:f>
      </x:c>
      <x:c r="P425" s="63">
        <x:f>IF(O425="","",O425*Paramètres!$B$6*L425)</x:f>
      </x:c>
      <x:c r="Q425" s="61">
        <x:f>IF(OR(M425="",M425=0,O425=""),"",O425/M425)</x:f>
      </x:c>
      <x:c r="R425" s="61" t="n"/>
      <x:c r="S425" s="61" t="n"/>
      <x:c r="T425" s="63">
        <x:f>IF(L425="","",L425*(Paramètres!$B$7+Paramètres!$B$11*Paramètres!$B$5))</x:f>
      </x:c>
      <x:c r="U425" s="63">
        <x:f>IF(P425="","",P425-T425)</x:f>
      </x:c>
      <x:c r="V425" s="60" t="n"/>
      <x:c r="W425" s="64" t="n"/>
      <x:c r="X425" s="64" t="n"/>
    </x:row>
    <x:row r="426">
      <x:c r="A426" s="58" t="n"/>
      <x:c r="B426" s="59" t="n"/>
      <x:c r="C426" s="59" t="n"/>
      <x:c r="D426" s="60" t="n"/>
      <x:c r="E426" s="60" t="n"/>
      <x:c r="F426" s="60" t="n"/>
      <x:c r="G426" s="60" t="n"/>
      <x:c r="H426" s="61" t="n"/>
      <x:c r="I426" s="61" t="n"/>
      <x:c r="J426" s="61" t="n"/>
      <x:c r="K426" s="61" t="n"/>
      <x:c r="L426" s="62" t="n"/>
      <x:c r="M426" s="61">
        <x:f>IF(OR(H426="",I426=""),"",ABS(H426-I426))</x:f>
      </x:c>
      <x:c r="N426" s="63">
        <x:f>IF(M426="","",M426*Paramètres!$B$6*L426)</x:f>
      </x:c>
      <x:c r="O426" s="61">
        <x:f>IF(OR(H426="",K426="",D426=""),"",IF(D426="Long",K426-H426,H426-K426))</x:f>
      </x:c>
      <x:c r="P426" s="63">
        <x:f>IF(O426="","",O426*Paramètres!$B$6*L426)</x:f>
      </x:c>
      <x:c r="Q426" s="61">
        <x:f>IF(OR(M426="",M426=0,O426=""),"",O426/M426)</x:f>
      </x:c>
      <x:c r="R426" s="61" t="n"/>
      <x:c r="S426" s="61" t="n"/>
      <x:c r="T426" s="63">
        <x:f>IF(L426="","",L426*(Paramètres!$B$7+Paramètres!$B$11*Paramètres!$B$5))</x:f>
      </x:c>
      <x:c r="U426" s="63">
        <x:f>IF(P426="","",P426-T426)</x:f>
      </x:c>
      <x:c r="V426" s="60" t="n"/>
      <x:c r="W426" s="64" t="n"/>
      <x:c r="X426" s="64" t="n"/>
    </x:row>
    <x:row r="427">
      <x:c r="A427" s="58" t="n"/>
      <x:c r="B427" s="59" t="n"/>
      <x:c r="C427" s="59" t="n"/>
      <x:c r="D427" s="60" t="n"/>
      <x:c r="E427" s="60" t="n"/>
      <x:c r="F427" s="60" t="n"/>
      <x:c r="G427" s="60" t="n"/>
      <x:c r="H427" s="61" t="n"/>
      <x:c r="I427" s="61" t="n"/>
      <x:c r="J427" s="61" t="n"/>
      <x:c r="K427" s="61" t="n"/>
      <x:c r="L427" s="62" t="n"/>
      <x:c r="M427" s="61">
        <x:f>IF(OR(H427="",I427=""),"",ABS(H427-I427))</x:f>
      </x:c>
      <x:c r="N427" s="63">
        <x:f>IF(M427="","",M427*Paramètres!$B$6*L427)</x:f>
      </x:c>
      <x:c r="O427" s="61">
        <x:f>IF(OR(H427="",K427="",D427=""),"",IF(D427="Long",K427-H427,H427-K427))</x:f>
      </x:c>
      <x:c r="P427" s="63">
        <x:f>IF(O427="","",O427*Paramètres!$B$6*L427)</x:f>
      </x:c>
      <x:c r="Q427" s="61">
        <x:f>IF(OR(M427="",M427=0,O427=""),"",O427/M427)</x:f>
      </x:c>
      <x:c r="R427" s="61" t="n"/>
      <x:c r="S427" s="61" t="n"/>
      <x:c r="T427" s="63">
        <x:f>IF(L427="","",L427*(Paramètres!$B$7+Paramètres!$B$11*Paramètres!$B$5))</x:f>
      </x:c>
      <x:c r="U427" s="63">
        <x:f>IF(P427="","",P427-T427)</x:f>
      </x:c>
      <x:c r="V427" s="60" t="n"/>
      <x:c r="W427" s="64" t="n"/>
      <x:c r="X427" s="64" t="n"/>
    </x:row>
    <x:row r="428">
      <x:c r="A428" s="58" t="n"/>
      <x:c r="B428" s="59" t="n"/>
      <x:c r="C428" s="59" t="n"/>
      <x:c r="D428" s="60" t="n"/>
      <x:c r="E428" s="60" t="n"/>
      <x:c r="F428" s="60" t="n"/>
      <x:c r="G428" s="60" t="n"/>
      <x:c r="H428" s="61" t="n"/>
      <x:c r="I428" s="61" t="n"/>
      <x:c r="J428" s="61" t="n"/>
      <x:c r="K428" s="61" t="n"/>
      <x:c r="L428" s="62" t="n"/>
      <x:c r="M428" s="61">
        <x:f>IF(OR(H428="",I428=""),"",ABS(H428-I428))</x:f>
      </x:c>
      <x:c r="N428" s="63">
        <x:f>IF(M428="","",M428*Paramètres!$B$6*L428)</x:f>
      </x:c>
      <x:c r="O428" s="61">
        <x:f>IF(OR(H428="",K428="",D428=""),"",IF(D428="Long",K428-H428,H428-K428))</x:f>
      </x:c>
      <x:c r="P428" s="63">
        <x:f>IF(O428="","",O428*Paramètres!$B$6*L428)</x:f>
      </x:c>
      <x:c r="Q428" s="61">
        <x:f>IF(OR(M428="",M428=0,O428=""),"",O428/M428)</x:f>
      </x:c>
      <x:c r="R428" s="61" t="n"/>
      <x:c r="S428" s="61" t="n"/>
      <x:c r="T428" s="63">
        <x:f>IF(L428="","",L428*(Paramètres!$B$7+Paramètres!$B$11*Paramètres!$B$5))</x:f>
      </x:c>
      <x:c r="U428" s="63">
        <x:f>IF(P428="","",P428-T428)</x:f>
      </x:c>
      <x:c r="V428" s="60" t="n"/>
      <x:c r="W428" s="64" t="n"/>
      <x:c r="X428" s="64" t="n"/>
    </x:row>
    <x:row r="429">
      <x:c r="A429" s="58" t="n"/>
      <x:c r="B429" s="59" t="n"/>
      <x:c r="C429" s="59" t="n"/>
      <x:c r="D429" s="60" t="n"/>
      <x:c r="E429" s="60" t="n"/>
      <x:c r="F429" s="60" t="n"/>
      <x:c r="G429" s="60" t="n"/>
      <x:c r="H429" s="61" t="n"/>
      <x:c r="I429" s="61" t="n"/>
      <x:c r="J429" s="61" t="n"/>
      <x:c r="K429" s="61" t="n"/>
      <x:c r="L429" s="62" t="n"/>
      <x:c r="M429" s="61">
        <x:f>IF(OR(H429="",I429=""),"",ABS(H429-I429))</x:f>
      </x:c>
      <x:c r="N429" s="63">
        <x:f>IF(M429="","",M429*Paramètres!$B$6*L429)</x:f>
      </x:c>
      <x:c r="O429" s="61">
        <x:f>IF(OR(H429="",K429="",D429=""),"",IF(D429="Long",K429-H429,H429-K429))</x:f>
      </x:c>
      <x:c r="P429" s="63">
        <x:f>IF(O429="","",O429*Paramètres!$B$6*L429)</x:f>
      </x:c>
      <x:c r="Q429" s="61">
        <x:f>IF(OR(M429="",M429=0,O429=""),"",O429/M429)</x:f>
      </x:c>
      <x:c r="R429" s="61" t="n"/>
      <x:c r="S429" s="61" t="n"/>
      <x:c r="T429" s="63">
        <x:f>IF(L429="","",L429*(Paramètres!$B$7+Paramètres!$B$11*Paramètres!$B$5))</x:f>
      </x:c>
      <x:c r="U429" s="63">
        <x:f>IF(P429="","",P429-T429)</x:f>
      </x:c>
      <x:c r="V429" s="60" t="n"/>
      <x:c r="W429" s="64" t="n"/>
      <x:c r="X429" s="64" t="n"/>
    </x:row>
    <x:row r="430">
      <x:c r="A430" s="58" t="n"/>
      <x:c r="B430" s="59" t="n"/>
      <x:c r="C430" s="59" t="n"/>
      <x:c r="D430" s="60" t="n"/>
      <x:c r="E430" s="60" t="n"/>
      <x:c r="F430" s="60" t="n"/>
      <x:c r="G430" s="60" t="n"/>
      <x:c r="H430" s="61" t="n"/>
      <x:c r="I430" s="61" t="n"/>
      <x:c r="J430" s="61" t="n"/>
      <x:c r="K430" s="61" t="n"/>
      <x:c r="L430" s="62" t="n"/>
      <x:c r="M430" s="61">
        <x:f>IF(OR(H430="",I430=""),"",ABS(H430-I430))</x:f>
      </x:c>
      <x:c r="N430" s="63">
        <x:f>IF(M430="","",M430*Paramètres!$B$6*L430)</x:f>
      </x:c>
      <x:c r="O430" s="61">
        <x:f>IF(OR(H430="",K430="",D430=""),"",IF(D430="Long",K430-H430,H430-K430))</x:f>
      </x:c>
      <x:c r="P430" s="63">
        <x:f>IF(O430="","",O430*Paramètres!$B$6*L430)</x:f>
      </x:c>
      <x:c r="Q430" s="61">
        <x:f>IF(OR(M430="",M430=0,O430=""),"",O430/M430)</x:f>
      </x:c>
      <x:c r="R430" s="61" t="n"/>
      <x:c r="S430" s="61" t="n"/>
      <x:c r="T430" s="63">
        <x:f>IF(L430="","",L430*(Paramètres!$B$7+Paramètres!$B$11*Paramètres!$B$5))</x:f>
      </x:c>
      <x:c r="U430" s="63">
        <x:f>IF(P430="","",P430-T430)</x:f>
      </x:c>
      <x:c r="V430" s="60" t="n"/>
      <x:c r="W430" s="64" t="n"/>
      <x:c r="X430" s="64" t="n"/>
    </x:row>
    <x:row r="431">
      <x:c r="A431" s="58" t="n"/>
      <x:c r="B431" s="59" t="n"/>
      <x:c r="C431" s="59" t="n"/>
      <x:c r="D431" s="60" t="n"/>
      <x:c r="E431" s="60" t="n"/>
      <x:c r="F431" s="60" t="n"/>
      <x:c r="G431" s="60" t="n"/>
      <x:c r="H431" s="61" t="n"/>
      <x:c r="I431" s="61" t="n"/>
      <x:c r="J431" s="61" t="n"/>
      <x:c r="K431" s="61" t="n"/>
      <x:c r="L431" s="62" t="n"/>
      <x:c r="M431" s="61">
        <x:f>IF(OR(H431="",I431=""),"",ABS(H431-I431))</x:f>
      </x:c>
      <x:c r="N431" s="63">
        <x:f>IF(M431="","",M431*Paramètres!$B$6*L431)</x:f>
      </x:c>
      <x:c r="O431" s="61">
        <x:f>IF(OR(H431="",K431="",D431=""),"",IF(D431="Long",K431-H431,H431-K431))</x:f>
      </x:c>
      <x:c r="P431" s="63">
        <x:f>IF(O431="","",O431*Paramètres!$B$6*L431)</x:f>
      </x:c>
      <x:c r="Q431" s="61">
        <x:f>IF(OR(M431="",M431=0,O431=""),"",O431/M431)</x:f>
      </x:c>
      <x:c r="R431" s="61" t="n"/>
      <x:c r="S431" s="61" t="n"/>
      <x:c r="T431" s="63">
        <x:f>IF(L431="","",L431*(Paramètres!$B$7+Paramètres!$B$11*Paramètres!$B$5))</x:f>
      </x:c>
      <x:c r="U431" s="63">
        <x:f>IF(P431="","",P431-T431)</x:f>
      </x:c>
      <x:c r="V431" s="60" t="n"/>
      <x:c r="W431" s="64" t="n"/>
      <x:c r="X431" s="64" t="n"/>
    </x:row>
    <x:row r="432">
      <x:c r="A432" s="58" t="n"/>
      <x:c r="B432" s="59" t="n"/>
      <x:c r="C432" s="59" t="n"/>
      <x:c r="D432" s="60" t="n"/>
      <x:c r="E432" s="60" t="n"/>
      <x:c r="F432" s="60" t="n"/>
      <x:c r="G432" s="60" t="n"/>
      <x:c r="H432" s="61" t="n"/>
      <x:c r="I432" s="61" t="n"/>
      <x:c r="J432" s="61" t="n"/>
      <x:c r="K432" s="61" t="n"/>
      <x:c r="L432" s="62" t="n"/>
      <x:c r="M432" s="61">
        <x:f>IF(OR(H432="",I432=""),"",ABS(H432-I432))</x:f>
      </x:c>
      <x:c r="N432" s="63">
        <x:f>IF(M432="","",M432*Paramètres!$B$6*L432)</x:f>
      </x:c>
      <x:c r="O432" s="61">
        <x:f>IF(OR(H432="",K432="",D432=""),"",IF(D432="Long",K432-H432,H432-K432))</x:f>
      </x:c>
      <x:c r="P432" s="63">
        <x:f>IF(O432="","",O432*Paramètres!$B$6*L432)</x:f>
      </x:c>
      <x:c r="Q432" s="61">
        <x:f>IF(OR(M432="",M432=0,O432=""),"",O432/M432)</x:f>
      </x:c>
      <x:c r="R432" s="61" t="n"/>
      <x:c r="S432" s="61" t="n"/>
      <x:c r="T432" s="63">
        <x:f>IF(L432="","",L432*(Paramètres!$B$7+Paramètres!$B$11*Paramètres!$B$5))</x:f>
      </x:c>
      <x:c r="U432" s="63">
        <x:f>IF(P432="","",P432-T432)</x:f>
      </x:c>
      <x:c r="V432" s="60" t="n"/>
      <x:c r="W432" s="64" t="n"/>
      <x:c r="X432" s="64" t="n"/>
    </x:row>
    <x:row r="433">
      <x:c r="A433" s="58" t="n"/>
      <x:c r="B433" s="59" t="n"/>
      <x:c r="C433" s="59" t="n"/>
      <x:c r="D433" s="60" t="n"/>
      <x:c r="E433" s="60" t="n"/>
      <x:c r="F433" s="60" t="n"/>
      <x:c r="G433" s="60" t="n"/>
      <x:c r="H433" s="61" t="n"/>
      <x:c r="I433" s="61" t="n"/>
      <x:c r="J433" s="61" t="n"/>
      <x:c r="K433" s="61" t="n"/>
      <x:c r="L433" s="62" t="n"/>
      <x:c r="M433" s="61">
        <x:f>IF(OR(H433="",I433=""),"",ABS(H433-I433))</x:f>
      </x:c>
      <x:c r="N433" s="63">
        <x:f>IF(M433="","",M433*Paramètres!$B$6*L433)</x:f>
      </x:c>
      <x:c r="O433" s="61">
        <x:f>IF(OR(H433="",K433="",D433=""),"",IF(D433="Long",K433-H433,H433-K433))</x:f>
      </x:c>
      <x:c r="P433" s="63">
        <x:f>IF(O433="","",O433*Paramètres!$B$6*L433)</x:f>
      </x:c>
      <x:c r="Q433" s="61">
        <x:f>IF(OR(M433="",M433=0,O433=""),"",O433/M433)</x:f>
      </x:c>
      <x:c r="R433" s="61" t="n"/>
      <x:c r="S433" s="61" t="n"/>
      <x:c r="T433" s="63">
        <x:f>IF(L433="","",L433*(Paramètres!$B$7+Paramètres!$B$11*Paramètres!$B$5))</x:f>
      </x:c>
      <x:c r="U433" s="63">
        <x:f>IF(P433="","",P433-T433)</x:f>
      </x:c>
      <x:c r="V433" s="60" t="n"/>
      <x:c r="W433" s="64" t="n"/>
      <x:c r="X433" s="64" t="n"/>
    </x:row>
    <x:row r="434">
      <x:c r="A434" s="58" t="n"/>
      <x:c r="B434" s="59" t="n"/>
      <x:c r="C434" s="59" t="n"/>
      <x:c r="D434" s="60" t="n"/>
      <x:c r="E434" s="60" t="n"/>
      <x:c r="F434" s="60" t="n"/>
      <x:c r="G434" s="60" t="n"/>
      <x:c r="H434" s="61" t="n"/>
      <x:c r="I434" s="61" t="n"/>
      <x:c r="J434" s="61" t="n"/>
      <x:c r="K434" s="61" t="n"/>
      <x:c r="L434" s="62" t="n"/>
      <x:c r="M434" s="61">
        <x:f>IF(OR(H434="",I434=""),"",ABS(H434-I434))</x:f>
      </x:c>
      <x:c r="N434" s="63">
        <x:f>IF(M434="","",M434*Paramètres!$B$6*L434)</x:f>
      </x:c>
      <x:c r="O434" s="61">
        <x:f>IF(OR(H434="",K434="",D434=""),"",IF(D434="Long",K434-H434,H434-K434))</x:f>
      </x:c>
      <x:c r="P434" s="63">
        <x:f>IF(O434="","",O434*Paramètres!$B$6*L434)</x:f>
      </x:c>
      <x:c r="Q434" s="61">
        <x:f>IF(OR(M434="",M434=0,O434=""),"",O434/M434)</x:f>
      </x:c>
      <x:c r="R434" s="61" t="n"/>
      <x:c r="S434" s="61" t="n"/>
      <x:c r="T434" s="63">
        <x:f>IF(L434="","",L434*(Paramètres!$B$7+Paramètres!$B$11*Paramètres!$B$5))</x:f>
      </x:c>
      <x:c r="U434" s="63">
        <x:f>IF(P434="","",P434-T434)</x:f>
      </x:c>
      <x:c r="V434" s="60" t="n"/>
      <x:c r="W434" s="64" t="n"/>
      <x:c r="X434" s="64" t="n"/>
    </x:row>
    <x:row r="435">
      <x:c r="A435" s="58" t="n"/>
      <x:c r="B435" s="59" t="n"/>
      <x:c r="C435" s="59" t="n"/>
      <x:c r="D435" s="60" t="n"/>
      <x:c r="E435" s="60" t="n"/>
      <x:c r="F435" s="60" t="n"/>
      <x:c r="G435" s="60" t="n"/>
      <x:c r="H435" s="61" t="n"/>
      <x:c r="I435" s="61" t="n"/>
      <x:c r="J435" s="61" t="n"/>
      <x:c r="K435" s="61" t="n"/>
      <x:c r="L435" s="62" t="n"/>
      <x:c r="M435" s="61">
        <x:f>IF(OR(H435="",I435=""),"",ABS(H435-I435))</x:f>
      </x:c>
      <x:c r="N435" s="63">
        <x:f>IF(M435="","",M435*Paramètres!$B$6*L435)</x:f>
      </x:c>
      <x:c r="O435" s="61">
        <x:f>IF(OR(H435="",K435="",D435=""),"",IF(D435="Long",K435-H435,H435-K435))</x:f>
      </x:c>
      <x:c r="P435" s="63">
        <x:f>IF(O435="","",O435*Paramètres!$B$6*L435)</x:f>
      </x:c>
      <x:c r="Q435" s="61">
        <x:f>IF(OR(M435="",M435=0,O435=""),"",O435/M435)</x:f>
      </x:c>
      <x:c r="R435" s="61" t="n"/>
      <x:c r="S435" s="61" t="n"/>
      <x:c r="T435" s="63">
        <x:f>IF(L435="","",L435*(Paramètres!$B$7+Paramètres!$B$11*Paramètres!$B$5))</x:f>
      </x:c>
      <x:c r="U435" s="63">
        <x:f>IF(P435="","",P435-T435)</x:f>
      </x:c>
      <x:c r="V435" s="60" t="n"/>
      <x:c r="W435" s="64" t="n"/>
      <x:c r="X435" s="64" t="n"/>
    </x:row>
    <x:row r="436">
      <x:c r="A436" s="58" t="n"/>
      <x:c r="B436" s="59" t="n"/>
      <x:c r="C436" s="59" t="n"/>
      <x:c r="D436" s="60" t="n"/>
      <x:c r="E436" s="60" t="n"/>
      <x:c r="F436" s="60" t="n"/>
      <x:c r="G436" s="60" t="n"/>
      <x:c r="H436" s="61" t="n"/>
      <x:c r="I436" s="61" t="n"/>
      <x:c r="J436" s="61" t="n"/>
      <x:c r="K436" s="61" t="n"/>
      <x:c r="L436" s="62" t="n"/>
      <x:c r="M436" s="61">
        <x:f>IF(OR(H436="",I436=""),"",ABS(H436-I436))</x:f>
      </x:c>
      <x:c r="N436" s="63">
        <x:f>IF(M436="","",M436*Paramètres!$B$6*L436)</x:f>
      </x:c>
      <x:c r="O436" s="61">
        <x:f>IF(OR(H436="",K436="",D436=""),"",IF(D436="Long",K436-H436,H436-K436))</x:f>
      </x:c>
      <x:c r="P436" s="63">
        <x:f>IF(O436="","",O436*Paramètres!$B$6*L436)</x:f>
      </x:c>
      <x:c r="Q436" s="61">
        <x:f>IF(OR(M436="",M436=0,O436=""),"",O436/M436)</x:f>
      </x:c>
      <x:c r="R436" s="61" t="n"/>
      <x:c r="S436" s="61" t="n"/>
      <x:c r="T436" s="63">
        <x:f>IF(L436="","",L436*(Paramètres!$B$7+Paramètres!$B$11*Paramètres!$B$5))</x:f>
      </x:c>
      <x:c r="U436" s="63">
        <x:f>IF(P436="","",P436-T436)</x:f>
      </x:c>
      <x:c r="V436" s="60" t="n"/>
      <x:c r="W436" s="64" t="n"/>
      <x:c r="X436" s="64" t="n"/>
    </x:row>
    <x:row r="437">
      <x:c r="A437" s="58" t="n"/>
      <x:c r="B437" s="59" t="n"/>
      <x:c r="C437" s="59" t="n"/>
      <x:c r="D437" s="60" t="n"/>
      <x:c r="E437" s="60" t="n"/>
      <x:c r="F437" s="60" t="n"/>
      <x:c r="G437" s="60" t="n"/>
      <x:c r="H437" s="61" t="n"/>
      <x:c r="I437" s="61" t="n"/>
      <x:c r="J437" s="61" t="n"/>
      <x:c r="K437" s="61" t="n"/>
      <x:c r="L437" s="62" t="n"/>
      <x:c r="M437" s="61">
        <x:f>IF(OR(H437="",I437=""),"",ABS(H437-I437))</x:f>
      </x:c>
      <x:c r="N437" s="63">
        <x:f>IF(M437="","",M437*Paramètres!$B$6*L437)</x:f>
      </x:c>
      <x:c r="O437" s="61">
        <x:f>IF(OR(H437="",K437="",D437=""),"",IF(D437="Long",K437-H437,H437-K437))</x:f>
      </x:c>
      <x:c r="P437" s="63">
        <x:f>IF(O437="","",O437*Paramètres!$B$6*L437)</x:f>
      </x:c>
      <x:c r="Q437" s="61">
        <x:f>IF(OR(M437="",M437=0,O437=""),"",O437/M437)</x:f>
      </x:c>
      <x:c r="R437" s="61" t="n"/>
      <x:c r="S437" s="61" t="n"/>
      <x:c r="T437" s="63">
        <x:f>IF(L437="","",L437*(Paramètres!$B$7+Paramètres!$B$11*Paramètres!$B$5))</x:f>
      </x:c>
      <x:c r="U437" s="63">
        <x:f>IF(P437="","",P437-T437)</x:f>
      </x:c>
      <x:c r="V437" s="60" t="n"/>
      <x:c r="W437" s="64" t="n"/>
      <x:c r="X437" s="64" t="n"/>
    </x:row>
    <x:row r="438">
      <x:c r="A438" s="58" t="n"/>
      <x:c r="B438" s="59" t="n"/>
      <x:c r="C438" s="59" t="n"/>
      <x:c r="D438" s="60" t="n"/>
      <x:c r="E438" s="60" t="n"/>
      <x:c r="F438" s="60" t="n"/>
      <x:c r="G438" s="60" t="n"/>
      <x:c r="H438" s="61" t="n"/>
      <x:c r="I438" s="61" t="n"/>
      <x:c r="J438" s="61" t="n"/>
      <x:c r="K438" s="61" t="n"/>
      <x:c r="L438" s="62" t="n"/>
      <x:c r="M438" s="61">
        <x:f>IF(OR(H438="",I438=""),"",ABS(H438-I438))</x:f>
      </x:c>
      <x:c r="N438" s="63">
        <x:f>IF(M438="","",M438*Paramètres!$B$6*L438)</x:f>
      </x:c>
      <x:c r="O438" s="61">
        <x:f>IF(OR(H438="",K438="",D438=""),"",IF(D438="Long",K438-H438,H438-K438))</x:f>
      </x:c>
      <x:c r="P438" s="63">
        <x:f>IF(O438="","",O438*Paramètres!$B$6*L438)</x:f>
      </x:c>
      <x:c r="Q438" s="61">
        <x:f>IF(OR(M438="",M438=0,O438=""),"",O438/M438)</x:f>
      </x:c>
      <x:c r="R438" s="61" t="n"/>
      <x:c r="S438" s="61" t="n"/>
      <x:c r="T438" s="63">
        <x:f>IF(L438="","",L438*(Paramètres!$B$7+Paramètres!$B$11*Paramètres!$B$5))</x:f>
      </x:c>
      <x:c r="U438" s="63">
        <x:f>IF(P438="","",P438-T438)</x:f>
      </x:c>
      <x:c r="V438" s="60" t="n"/>
      <x:c r="W438" s="64" t="n"/>
      <x:c r="X438" s="64" t="n"/>
    </x:row>
    <x:row r="439">
      <x:c r="A439" s="58" t="n"/>
      <x:c r="B439" s="59" t="n"/>
      <x:c r="C439" s="59" t="n"/>
      <x:c r="D439" s="60" t="n"/>
      <x:c r="E439" s="60" t="n"/>
      <x:c r="F439" s="60" t="n"/>
      <x:c r="G439" s="60" t="n"/>
      <x:c r="H439" s="61" t="n"/>
      <x:c r="I439" s="61" t="n"/>
      <x:c r="J439" s="61" t="n"/>
      <x:c r="K439" s="61" t="n"/>
      <x:c r="L439" s="62" t="n"/>
      <x:c r="M439" s="61">
        <x:f>IF(OR(H439="",I439=""),"",ABS(H439-I439))</x:f>
      </x:c>
      <x:c r="N439" s="63">
        <x:f>IF(M439="","",M439*Paramètres!$B$6*L439)</x:f>
      </x:c>
      <x:c r="O439" s="61">
        <x:f>IF(OR(H439="",K439="",D439=""),"",IF(D439="Long",K439-H439,H439-K439))</x:f>
      </x:c>
      <x:c r="P439" s="63">
        <x:f>IF(O439="","",O439*Paramètres!$B$6*L439)</x:f>
      </x:c>
      <x:c r="Q439" s="61">
        <x:f>IF(OR(M439="",M439=0,O439=""),"",O439/M439)</x:f>
      </x:c>
      <x:c r="R439" s="61" t="n"/>
      <x:c r="S439" s="61" t="n"/>
      <x:c r="T439" s="63">
        <x:f>IF(L439="","",L439*(Paramètres!$B$7+Paramètres!$B$11*Paramètres!$B$5))</x:f>
      </x:c>
      <x:c r="U439" s="63">
        <x:f>IF(P439="","",P439-T439)</x:f>
      </x:c>
      <x:c r="V439" s="60" t="n"/>
      <x:c r="W439" s="64" t="n"/>
      <x:c r="X439" s="64" t="n"/>
    </x:row>
    <x:row r="440">
      <x:c r="A440" s="58" t="n"/>
      <x:c r="B440" s="59" t="n"/>
      <x:c r="C440" s="59" t="n"/>
      <x:c r="D440" s="60" t="n"/>
      <x:c r="E440" s="60" t="n"/>
      <x:c r="F440" s="60" t="n"/>
      <x:c r="G440" s="60" t="n"/>
      <x:c r="H440" s="61" t="n"/>
      <x:c r="I440" s="61" t="n"/>
      <x:c r="J440" s="61" t="n"/>
      <x:c r="K440" s="61" t="n"/>
      <x:c r="L440" s="62" t="n"/>
      <x:c r="M440" s="61">
        <x:f>IF(OR(H440="",I440=""),"",ABS(H440-I440))</x:f>
      </x:c>
      <x:c r="N440" s="63">
        <x:f>IF(M440="","",M440*Paramètres!$B$6*L440)</x:f>
      </x:c>
      <x:c r="O440" s="61">
        <x:f>IF(OR(H440="",K440="",D440=""),"",IF(D440="Long",K440-H440,H440-K440))</x:f>
      </x:c>
      <x:c r="P440" s="63">
        <x:f>IF(O440="","",O440*Paramètres!$B$6*L440)</x:f>
      </x:c>
      <x:c r="Q440" s="61">
        <x:f>IF(OR(M440="",M440=0,O440=""),"",O440/M440)</x:f>
      </x:c>
      <x:c r="R440" s="61" t="n"/>
      <x:c r="S440" s="61" t="n"/>
      <x:c r="T440" s="63">
        <x:f>IF(L440="","",L440*(Paramètres!$B$7+Paramètres!$B$11*Paramètres!$B$5))</x:f>
      </x:c>
      <x:c r="U440" s="63">
        <x:f>IF(P440="","",P440-T440)</x:f>
      </x:c>
      <x:c r="V440" s="60" t="n"/>
      <x:c r="W440" s="64" t="n"/>
      <x:c r="X440" s="64" t="n"/>
    </x:row>
    <x:row r="441">
      <x:c r="A441" s="58" t="n"/>
      <x:c r="B441" s="59" t="n"/>
      <x:c r="C441" s="59" t="n"/>
      <x:c r="D441" s="60" t="n"/>
      <x:c r="E441" s="60" t="n"/>
      <x:c r="F441" s="60" t="n"/>
      <x:c r="G441" s="60" t="n"/>
      <x:c r="H441" s="61" t="n"/>
      <x:c r="I441" s="61" t="n"/>
      <x:c r="J441" s="61" t="n"/>
      <x:c r="K441" s="61" t="n"/>
      <x:c r="L441" s="62" t="n"/>
      <x:c r="M441" s="61">
        <x:f>IF(OR(H441="",I441=""),"",ABS(H441-I441))</x:f>
      </x:c>
      <x:c r="N441" s="63">
        <x:f>IF(M441="","",M441*Paramètres!$B$6*L441)</x:f>
      </x:c>
      <x:c r="O441" s="61">
        <x:f>IF(OR(H441="",K441="",D441=""),"",IF(D441="Long",K441-H441,H441-K441))</x:f>
      </x:c>
      <x:c r="P441" s="63">
        <x:f>IF(O441="","",O441*Paramètres!$B$6*L441)</x:f>
      </x:c>
      <x:c r="Q441" s="61">
        <x:f>IF(OR(M441="",M441=0,O441=""),"",O441/M441)</x:f>
      </x:c>
      <x:c r="R441" s="61" t="n"/>
      <x:c r="S441" s="61" t="n"/>
      <x:c r="T441" s="63">
        <x:f>IF(L441="","",L441*(Paramètres!$B$7+Paramètres!$B$11*Paramètres!$B$5))</x:f>
      </x:c>
      <x:c r="U441" s="63">
        <x:f>IF(P441="","",P441-T441)</x:f>
      </x:c>
      <x:c r="V441" s="60" t="n"/>
      <x:c r="W441" s="64" t="n"/>
      <x:c r="X441" s="64" t="n"/>
    </x:row>
    <x:row r="442">
      <x:c r="A442" s="58" t="n"/>
      <x:c r="B442" s="59" t="n"/>
      <x:c r="C442" s="59" t="n"/>
      <x:c r="D442" s="60" t="n"/>
      <x:c r="E442" s="60" t="n"/>
      <x:c r="F442" s="60" t="n"/>
      <x:c r="G442" s="60" t="n"/>
      <x:c r="H442" s="61" t="n"/>
      <x:c r="I442" s="61" t="n"/>
      <x:c r="J442" s="61" t="n"/>
      <x:c r="K442" s="61" t="n"/>
      <x:c r="L442" s="62" t="n"/>
      <x:c r="M442" s="61">
        <x:f>IF(OR(H442="",I442=""),"",ABS(H442-I442))</x:f>
      </x:c>
      <x:c r="N442" s="63">
        <x:f>IF(M442="","",M442*Paramètres!$B$6*L442)</x:f>
      </x:c>
      <x:c r="O442" s="61">
        <x:f>IF(OR(H442="",K442="",D442=""),"",IF(D442="Long",K442-H442,H442-K442))</x:f>
      </x:c>
      <x:c r="P442" s="63">
        <x:f>IF(O442="","",O442*Paramètres!$B$6*L442)</x:f>
      </x:c>
      <x:c r="Q442" s="61">
        <x:f>IF(OR(M442="",M442=0,O442=""),"",O442/M442)</x:f>
      </x:c>
      <x:c r="R442" s="61" t="n"/>
      <x:c r="S442" s="61" t="n"/>
      <x:c r="T442" s="63">
        <x:f>IF(L442="","",L442*(Paramètres!$B$7+Paramètres!$B$11*Paramètres!$B$5))</x:f>
      </x:c>
      <x:c r="U442" s="63">
        <x:f>IF(P442="","",P442-T442)</x:f>
      </x:c>
      <x:c r="V442" s="60" t="n"/>
      <x:c r="W442" s="64" t="n"/>
      <x:c r="X442" s="64" t="n"/>
    </x:row>
    <x:row r="443">
      <x:c r="A443" s="58" t="n"/>
      <x:c r="B443" s="59" t="n"/>
      <x:c r="C443" s="59" t="n"/>
      <x:c r="D443" s="60" t="n"/>
      <x:c r="E443" s="60" t="n"/>
      <x:c r="F443" s="60" t="n"/>
      <x:c r="G443" s="60" t="n"/>
      <x:c r="H443" s="61" t="n"/>
      <x:c r="I443" s="61" t="n"/>
      <x:c r="J443" s="61" t="n"/>
      <x:c r="K443" s="61" t="n"/>
      <x:c r="L443" s="62" t="n"/>
      <x:c r="M443" s="61">
        <x:f>IF(OR(H443="",I443=""),"",ABS(H443-I443))</x:f>
      </x:c>
      <x:c r="N443" s="63">
        <x:f>IF(M443="","",M443*Paramètres!$B$6*L443)</x:f>
      </x:c>
      <x:c r="O443" s="61">
        <x:f>IF(OR(H443="",K443="",D443=""),"",IF(D443="Long",K443-H443,H443-K443))</x:f>
      </x:c>
      <x:c r="P443" s="63">
        <x:f>IF(O443="","",O443*Paramètres!$B$6*L443)</x:f>
      </x:c>
      <x:c r="Q443" s="61">
        <x:f>IF(OR(M443="",M443=0,O443=""),"",O443/M443)</x:f>
      </x:c>
      <x:c r="R443" s="61" t="n"/>
      <x:c r="S443" s="61" t="n"/>
      <x:c r="T443" s="63">
        <x:f>IF(L443="","",L443*(Paramètres!$B$7+Paramètres!$B$11*Paramètres!$B$5))</x:f>
      </x:c>
      <x:c r="U443" s="63">
        <x:f>IF(P443="","",P443-T443)</x:f>
      </x:c>
      <x:c r="V443" s="60" t="n"/>
      <x:c r="W443" s="64" t="n"/>
      <x:c r="X443" s="64" t="n"/>
    </x:row>
    <x:row r="444">
      <x:c r="A444" s="58" t="n"/>
      <x:c r="B444" s="59" t="n"/>
      <x:c r="C444" s="59" t="n"/>
      <x:c r="D444" s="60" t="n"/>
      <x:c r="E444" s="60" t="n"/>
      <x:c r="F444" s="60" t="n"/>
      <x:c r="G444" s="60" t="n"/>
      <x:c r="H444" s="61" t="n"/>
      <x:c r="I444" s="61" t="n"/>
      <x:c r="J444" s="61" t="n"/>
      <x:c r="K444" s="61" t="n"/>
      <x:c r="L444" s="62" t="n"/>
      <x:c r="M444" s="61">
        <x:f>IF(OR(H444="",I444=""),"",ABS(H444-I444))</x:f>
      </x:c>
      <x:c r="N444" s="63">
        <x:f>IF(M444="","",M444*Paramètres!$B$6*L444)</x:f>
      </x:c>
      <x:c r="O444" s="61">
        <x:f>IF(OR(H444="",K444="",D444=""),"",IF(D444="Long",K444-H444,H444-K444))</x:f>
      </x:c>
      <x:c r="P444" s="63">
        <x:f>IF(O444="","",O444*Paramètres!$B$6*L444)</x:f>
      </x:c>
      <x:c r="Q444" s="61">
        <x:f>IF(OR(M444="",M444=0,O444=""),"",O444/M444)</x:f>
      </x:c>
      <x:c r="R444" s="61" t="n"/>
      <x:c r="S444" s="61" t="n"/>
      <x:c r="T444" s="63">
        <x:f>IF(L444="","",L444*(Paramètres!$B$7+Paramètres!$B$11*Paramètres!$B$5))</x:f>
      </x:c>
      <x:c r="U444" s="63">
        <x:f>IF(P444="","",P444-T444)</x:f>
      </x:c>
      <x:c r="V444" s="60" t="n"/>
      <x:c r="W444" s="64" t="n"/>
      <x:c r="X444" s="64" t="n"/>
    </x:row>
    <x:row r="445">
      <x:c r="A445" s="58" t="n"/>
      <x:c r="B445" s="59" t="n"/>
      <x:c r="C445" s="59" t="n"/>
      <x:c r="D445" s="60" t="n"/>
      <x:c r="E445" s="60" t="n"/>
      <x:c r="F445" s="60" t="n"/>
      <x:c r="G445" s="60" t="n"/>
      <x:c r="H445" s="61" t="n"/>
      <x:c r="I445" s="61" t="n"/>
      <x:c r="J445" s="61" t="n"/>
      <x:c r="K445" s="61" t="n"/>
      <x:c r="L445" s="62" t="n"/>
      <x:c r="M445" s="61">
        <x:f>IF(OR(H445="",I445=""),"",ABS(H445-I445))</x:f>
      </x:c>
      <x:c r="N445" s="63">
        <x:f>IF(M445="","",M445*Paramètres!$B$6*L445)</x:f>
      </x:c>
      <x:c r="O445" s="61">
        <x:f>IF(OR(H445="",K445="",D445=""),"",IF(D445="Long",K445-H445,H445-K445))</x:f>
      </x:c>
      <x:c r="P445" s="63">
        <x:f>IF(O445="","",O445*Paramètres!$B$6*L445)</x:f>
      </x:c>
      <x:c r="Q445" s="61">
        <x:f>IF(OR(M445="",M445=0,O445=""),"",O445/M445)</x:f>
      </x:c>
      <x:c r="R445" s="61" t="n"/>
      <x:c r="S445" s="61" t="n"/>
      <x:c r="T445" s="63">
        <x:f>IF(L445="","",L445*(Paramètres!$B$7+Paramètres!$B$11*Paramètres!$B$5))</x:f>
      </x:c>
      <x:c r="U445" s="63">
        <x:f>IF(P445="","",P445-T445)</x:f>
      </x:c>
      <x:c r="V445" s="60" t="n"/>
      <x:c r="W445" s="64" t="n"/>
      <x:c r="X445" s="64" t="n"/>
    </x:row>
    <x:row r="446">
      <x:c r="A446" s="58" t="n"/>
      <x:c r="B446" s="59" t="n"/>
      <x:c r="C446" s="59" t="n"/>
      <x:c r="D446" s="60" t="n"/>
      <x:c r="E446" s="60" t="n"/>
      <x:c r="F446" s="60" t="n"/>
      <x:c r="G446" s="60" t="n"/>
      <x:c r="H446" s="61" t="n"/>
      <x:c r="I446" s="61" t="n"/>
      <x:c r="J446" s="61" t="n"/>
      <x:c r="K446" s="61" t="n"/>
      <x:c r="L446" s="62" t="n"/>
      <x:c r="M446" s="61">
        <x:f>IF(OR(H446="",I446=""),"",ABS(H446-I446))</x:f>
      </x:c>
      <x:c r="N446" s="63">
        <x:f>IF(M446="","",M446*Paramètres!$B$6*L446)</x:f>
      </x:c>
      <x:c r="O446" s="61">
        <x:f>IF(OR(H446="",K446="",D446=""),"",IF(D446="Long",K446-H446,H446-K446))</x:f>
      </x:c>
      <x:c r="P446" s="63">
        <x:f>IF(O446="","",O446*Paramètres!$B$6*L446)</x:f>
      </x:c>
      <x:c r="Q446" s="61">
        <x:f>IF(OR(M446="",M446=0,O446=""),"",O446/M446)</x:f>
      </x:c>
      <x:c r="R446" s="61" t="n"/>
      <x:c r="S446" s="61" t="n"/>
      <x:c r="T446" s="63">
        <x:f>IF(L446="","",L446*(Paramètres!$B$7+Paramètres!$B$11*Paramètres!$B$5))</x:f>
      </x:c>
      <x:c r="U446" s="63">
        <x:f>IF(P446="","",P446-T446)</x:f>
      </x:c>
      <x:c r="V446" s="60" t="n"/>
      <x:c r="W446" s="64" t="n"/>
      <x:c r="X446" s="64" t="n"/>
    </x:row>
    <x:row r="447">
      <x:c r="A447" s="58" t="n"/>
      <x:c r="B447" s="59" t="n"/>
      <x:c r="C447" s="59" t="n"/>
      <x:c r="D447" s="60" t="n"/>
      <x:c r="E447" s="60" t="n"/>
      <x:c r="F447" s="60" t="n"/>
      <x:c r="G447" s="60" t="n"/>
      <x:c r="H447" s="61" t="n"/>
      <x:c r="I447" s="61" t="n"/>
      <x:c r="J447" s="61" t="n"/>
      <x:c r="K447" s="61" t="n"/>
      <x:c r="L447" s="62" t="n"/>
      <x:c r="M447" s="61">
        <x:f>IF(OR(H447="",I447=""),"",ABS(H447-I447))</x:f>
      </x:c>
      <x:c r="N447" s="63">
        <x:f>IF(M447="","",M447*Paramètres!$B$6*L447)</x:f>
      </x:c>
      <x:c r="O447" s="61">
        <x:f>IF(OR(H447="",K447="",D447=""),"",IF(D447="Long",K447-H447,H447-K447))</x:f>
      </x:c>
      <x:c r="P447" s="63">
        <x:f>IF(O447="","",O447*Paramètres!$B$6*L447)</x:f>
      </x:c>
      <x:c r="Q447" s="61">
        <x:f>IF(OR(M447="",M447=0,O447=""),"",O447/M447)</x:f>
      </x:c>
      <x:c r="R447" s="61" t="n"/>
      <x:c r="S447" s="61" t="n"/>
      <x:c r="T447" s="63">
        <x:f>IF(L447="","",L447*(Paramètres!$B$7+Paramètres!$B$11*Paramètres!$B$5))</x:f>
      </x:c>
      <x:c r="U447" s="63">
        <x:f>IF(P447="","",P447-T447)</x:f>
      </x:c>
      <x:c r="V447" s="60" t="n"/>
      <x:c r="W447" s="64" t="n"/>
      <x:c r="X447" s="64" t="n"/>
    </x:row>
    <x:row r="448">
      <x:c r="A448" s="58" t="n"/>
      <x:c r="B448" s="59" t="n"/>
      <x:c r="C448" s="59" t="n"/>
      <x:c r="D448" s="60" t="n"/>
      <x:c r="E448" s="60" t="n"/>
      <x:c r="F448" s="60" t="n"/>
      <x:c r="G448" s="60" t="n"/>
      <x:c r="H448" s="61" t="n"/>
      <x:c r="I448" s="61" t="n"/>
      <x:c r="J448" s="61" t="n"/>
      <x:c r="K448" s="61" t="n"/>
      <x:c r="L448" s="62" t="n"/>
      <x:c r="M448" s="61">
        <x:f>IF(OR(H448="",I448=""),"",ABS(H448-I448))</x:f>
      </x:c>
      <x:c r="N448" s="63">
        <x:f>IF(M448="","",M448*Paramètres!$B$6*L448)</x:f>
      </x:c>
      <x:c r="O448" s="61">
        <x:f>IF(OR(H448="",K448="",D448=""),"",IF(D448="Long",K448-H448,H448-K448))</x:f>
      </x:c>
      <x:c r="P448" s="63">
        <x:f>IF(O448="","",O448*Paramètres!$B$6*L448)</x:f>
      </x:c>
      <x:c r="Q448" s="61">
        <x:f>IF(OR(M448="",M448=0,O448=""),"",O448/M448)</x:f>
      </x:c>
      <x:c r="R448" s="61" t="n"/>
      <x:c r="S448" s="61" t="n"/>
      <x:c r="T448" s="63">
        <x:f>IF(L448="","",L448*(Paramètres!$B$7+Paramètres!$B$11*Paramètres!$B$5))</x:f>
      </x:c>
      <x:c r="U448" s="63">
        <x:f>IF(P448="","",P448-T448)</x:f>
      </x:c>
      <x:c r="V448" s="60" t="n"/>
      <x:c r="W448" s="64" t="n"/>
      <x:c r="X448" s="64" t="n"/>
    </x:row>
    <x:row r="449">
      <x:c r="A449" s="58" t="n"/>
      <x:c r="B449" s="59" t="n"/>
      <x:c r="C449" s="59" t="n"/>
      <x:c r="D449" s="60" t="n"/>
      <x:c r="E449" s="60" t="n"/>
      <x:c r="F449" s="60" t="n"/>
      <x:c r="G449" s="60" t="n"/>
      <x:c r="H449" s="61" t="n"/>
      <x:c r="I449" s="61" t="n"/>
      <x:c r="J449" s="61" t="n"/>
      <x:c r="K449" s="61" t="n"/>
      <x:c r="L449" s="62" t="n"/>
      <x:c r="M449" s="61">
        <x:f>IF(OR(H449="",I449=""),"",ABS(H449-I449))</x:f>
      </x:c>
      <x:c r="N449" s="63">
        <x:f>IF(M449="","",M449*Paramètres!$B$6*L449)</x:f>
      </x:c>
      <x:c r="O449" s="61">
        <x:f>IF(OR(H449="",K449="",D449=""),"",IF(D449="Long",K449-H449,H449-K449))</x:f>
      </x:c>
      <x:c r="P449" s="63">
        <x:f>IF(O449="","",O449*Paramètres!$B$6*L449)</x:f>
      </x:c>
      <x:c r="Q449" s="61">
        <x:f>IF(OR(M449="",M449=0,O449=""),"",O449/M449)</x:f>
      </x:c>
      <x:c r="R449" s="61" t="n"/>
      <x:c r="S449" s="61" t="n"/>
      <x:c r="T449" s="63">
        <x:f>IF(L449="","",L449*(Paramètres!$B$7+Paramètres!$B$11*Paramètres!$B$5))</x:f>
      </x:c>
      <x:c r="U449" s="63">
        <x:f>IF(P449="","",P449-T449)</x:f>
      </x:c>
      <x:c r="V449" s="60" t="n"/>
      <x:c r="W449" s="64" t="n"/>
      <x:c r="X449" s="64" t="n"/>
    </x:row>
    <x:row r="450">
      <x:c r="A450" s="58" t="n"/>
      <x:c r="B450" s="59" t="n"/>
      <x:c r="C450" s="59" t="n"/>
      <x:c r="D450" s="60" t="n"/>
      <x:c r="E450" s="60" t="n"/>
      <x:c r="F450" s="60" t="n"/>
      <x:c r="G450" s="60" t="n"/>
      <x:c r="H450" s="61" t="n"/>
      <x:c r="I450" s="61" t="n"/>
      <x:c r="J450" s="61" t="n"/>
      <x:c r="K450" s="61" t="n"/>
      <x:c r="L450" s="62" t="n"/>
      <x:c r="M450" s="61">
        <x:f>IF(OR(H450="",I450=""),"",ABS(H450-I450))</x:f>
      </x:c>
      <x:c r="N450" s="63">
        <x:f>IF(M450="","",M450*Paramètres!$B$6*L450)</x:f>
      </x:c>
      <x:c r="O450" s="61">
        <x:f>IF(OR(H450="",K450="",D450=""),"",IF(D450="Long",K450-H450,H450-K450))</x:f>
      </x:c>
      <x:c r="P450" s="63">
        <x:f>IF(O450="","",O450*Paramètres!$B$6*L450)</x:f>
      </x:c>
      <x:c r="Q450" s="61">
        <x:f>IF(OR(M450="",M450=0,O450=""),"",O450/M450)</x:f>
      </x:c>
      <x:c r="R450" s="61" t="n"/>
      <x:c r="S450" s="61" t="n"/>
      <x:c r="T450" s="63">
        <x:f>IF(L450="","",L450*(Paramètres!$B$7+Paramètres!$B$11*Paramètres!$B$5))</x:f>
      </x:c>
      <x:c r="U450" s="63">
        <x:f>IF(P450="","",P450-T450)</x:f>
      </x:c>
      <x:c r="V450" s="60" t="n"/>
      <x:c r="W450" s="64" t="n"/>
      <x:c r="X450" s="64" t="n"/>
    </x:row>
    <x:row r="451">
      <x:c r="A451" s="58" t="n"/>
      <x:c r="B451" s="59" t="n"/>
      <x:c r="C451" s="59" t="n"/>
      <x:c r="D451" s="60" t="n"/>
      <x:c r="E451" s="60" t="n"/>
      <x:c r="F451" s="60" t="n"/>
      <x:c r="G451" s="60" t="n"/>
      <x:c r="H451" s="61" t="n"/>
      <x:c r="I451" s="61" t="n"/>
      <x:c r="J451" s="61" t="n"/>
      <x:c r="K451" s="61" t="n"/>
      <x:c r="L451" s="62" t="n"/>
      <x:c r="M451" s="61">
        <x:f>IF(OR(H451="",I451=""),"",ABS(H451-I451))</x:f>
      </x:c>
      <x:c r="N451" s="63">
        <x:f>IF(M451="","",M451*Paramètres!$B$6*L451)</x:f>
      </x:c>
      <x:c r="O451" s="61">
        <x:f>IF(OR(H451="",K451="",D451=""),"",IF(D451="Long",K451-H451,H451-K451))</x:f>
      </x:c>
      <x:c r="P451" s="63">
        <x:f>IF(O451="","",O451*Paramètres!$B$6*L451)</x:f>
      </x:c>
      <x:c r="Q451" s="61">
        <x:f>IF(OR(M451="",M451=0,O451=""),"",O451/M451)</x:f>
      </x:c>
      <x:c r="R451" s="61" t="n"/>
      <x:c r="S451" s="61" t="n"/>
      <x:c r="T451" s="63">
        <x:f>IF(L451="","",L451*(Paramètres!$B$7+Paramètres!$B$11*Paramètres!$B$5))</x:f>
      </x:c>
      <x:c r="U451" s="63">
        <x:f>IF(P451="","",P451-T451)</x:f>
      </x:c>
      <x:c r="V451" s="60" t="n"/>
      <x:c r="W451" s="64" t="n"/>
      <x:c r="X451" s="64" t="n"/>
    </x:row>
    <x:row r="452">
      <x:c r="A452" s="58" t="n"/>
      <x:c r="B452" s="59" t="n"/>
      <x:c r="C452" s="59" t="n"/>
      <x:c r="D452" s="60" t="n"/>
      <x:c r="E452" s="60" t="n"/>
      <x:c r="F452" s="60" t="n"/>
      <x:c r="G452" s="60" t="n"/>
      <x:c r="H452" s="61" t="n"/>
      <x:c r="I452" s="61" t="n"/>
      <x:c r="J452" s="61" t="n"/>
      <x:c r="K452" s="61" t="n"/>
      <x:c r="L452" s="62" t="n"/>
      <x:c r="M452" s="61">
        <x:f>IF(OR(H452="",I452=""),"",ABS(H452-I452))</x:f>
      </x:c>
      <x:c r="N452" s="63">
        <x:f>IF(M452="","",M452*Paramètres!$B$6*L452)</x:f>
      </x:c>
      <x:c r="O452" s="61">
        <x:f>IF(OR(H452="",K452="",D452=""),"",IF(D452="Long",K452-H452,H452-K452))</x:f>
      </x:c>
      <x:c r="P452" s="63">
        <x:f>IF(O452="","",O452*Paramètres!$B$6*L452)</x:f>
      </x:c>
      <x:c r="Q452" s="61">
        <x:f>IF(OR(M452="",M452=0,O452=""),"",O452/M452)</x:f>
      </x:c>
      <x:c r="R452" s="61" t="n"/>
      <x:c r="S452" s="61" t="n"/>
      <x:c r="T452" s="63">
        <x:f>IF(L452="","",L452*(Paramètres!$B$7+Paramètres!$B$11*Paramètres!$B$5))</x:f>
      </x:c>
      <x:c r="U452" s="63">
        <x:f>IF(P452="","",P452-T452)</x:f>
      </x:c>
      <x:c r="V452" s="60" t="n"/>
      <x:c r="W452" s="64" t="n"/>
      <x:c r="X452" s="64" t="n"/>
    </x:row>
    <x:row r="453">
      <x:c r="A453" s="58" t="n"/>
      <x:c r="B453" s="59" t="n"/>
      <x:c r="C453" s="59" t="n"/>
      <x:c r="D453" s="60" t="n"/>
      <x:c r="E453" s="60" t="n"/>
      <x:c r="F453" s="60" t="n"/>
      <x:c r="G453" s="60" t="n"/>
      <x:c r="H453" s="61" t="n"/>
      <x:c r="I453" s="61" t="n"/>
      <x:c r="J453" s="61" t="n"/>
      <x:c r="K453" s="61" t="n"/>
      <x:c r="L453" s="62" t="n"/>
      <x:c r="M453" s="61">
        <x:f>IF(OR(H453="",I453=""),"",ABS(H453-I453))</x:f>
      </x:c>
      <x:c r="N453" s="63">
        <x:f>IF(M453="","",M453*Paramètres!$B$6*L453)</x:f>
      </x:c>
      <x:c r="O453" s="61">
        <x:f>IF(OR(H453="",K453="",D453=""),"",IF(D453="Long",K453-H453,H453-K453))</x:f>
      </x:c>
      <x:c r="P453" s="63">
        <x:f>IF(O453="","",O453*Paramètres!$B$6*L453)</x:f>
      </x:c>
      <x:c r="Q453" s="61">
        <x:f>IF(OR(M453="",M453=0,O453=""),"",O453/M453)</x:f>
      </x:c>
      <x:c r="R453" s="61" t="n"/>
      <x:c r="S453" s="61" t="n"/>
      <x:c r="T453" s="63">
        <x:f>IF(L453="","",L453*(Paramètres!$B$7+Paramètres!$B$11*Paramètres!$B$5))</x:f>
      </x:c>
      <x:c r="U453" s="63">
        <x:f>IF(P453="","",P453-T453)</x:f>
      </x:c>
      <x:c r="V453" s="60" t="n"/>
      <x:c r="W453" s="64" t="n"/>
      <x:c r="X453" s="64" t="n"/>
    </x:row>
    <x:row r="454">
      <x:c r="A454" s="58" t="n"/>
      <x:c r="B454" s="59" t="n"/>
      <x:c r="C454" s="59" t="n"/>
      <x:c r="D454" s="60" t="n"/>
      <x:c r="E454" s="60" t="n"/>
      <x:c r="F454" s="60" t="n"/>
      <x:c r="G454" s="60" t="n"/>
      <x:c r="H454" s="61" t="n"/>
      <x:c r="I454" s="61" t="n"/>
      <x:c r="J454" s="61" t="n"/>
      <x:c r="K454" s="61" t="n"/>
      <x:c r="L454" s="62" t="n"/>
      <x:c r="M454" s="61">
        <x:f>IF(OR(H454="",I454=""),"",ABS(H454-I454))</x:f>
      </x:c>
      <x:c r="N454" s="63">
        <x:f>IF(M454="","",M454*Paramètres!$B$6*L454)</x:f>
      </x:c>
      <x:c r="O454" s="61">
        <x:f>IF(OR(H454="",K454="",D454=""),"",IF(D454="Long",K454-H454,H454-K454))</x:f>
      </x:c>
      <x:c r="P454" s="63">
        <x:f>IF(O454="","",O454*Paramètres!$B$6*L454)</x:f>
      </x:c>
      <x:c r="Q454" s="61">
        <x:f>IF(OR(M454="",M454=0,O454=""),"",O454/M454)</x:f>
      </x:c>
      <x:c r="R454" s="61" t="n"/>
      <x:c r="S454" s="61" t="n"/>
      <x:c r="T454" s="63">
        <x:f>IF(L454="","",L454*(Paramètres!$B$7+Paramètres!$B$11*Paramètres!$B$5))</x:f>
      </x:c>
      <x:c r="U454" s="63">
        <x:f>IF(P454="","",P454-T454)</x:f>
      </x:c>
      <x:c r="V454" s="60" t="n"/>
      <x:c r="W454" s="64" t="n"/>
      <x:c r="X454" s="64" t="n"/>
    </x:row>
    <x:row r="455">
      <x:c r="A455" s="58" t="n"/>
      <x:c r="B455" s="59" t="n"/>
      <x:c r="C455" s="59" t="n"/>
      <x:c r="D455" s="60" t="n"/>
      <x:c r="E455" s="60" t="n"/>
      <x:c r="F455" s="60" t="n"/>
      <x:c r="G455" s="60" t="n"/>
      <x:c r="H455" s="61" t="n"/>
      <x:c r="I455" s="61" t="n"/>
      <x:c r="J455" s="61" t="n"/>
      <x:c r="K455" s="61" t="n"/>
      <x:c r="L455" s="62" t="n"/>
      <x:c r="M455" s="61">
        <x:f>IF(OR(H455="",I455=""),"",ABS(H455-I455))</x:f>
      </x:c>
      <x:c r="N455" s="63">
        <x:f>IF(M455="","",M455*Paramètres!$B$6*L455)</x:f>
      </x:c>
      <x:c r="O455" s="61">
        <x:f>IF(OR(H455="",K455="",D455=""),"",IF(D455="Long",K455-H455,H455-K455))</x:f>
      </x:c>
      <x:c r="P455" s="63">
        <x:f>IF(O455="","",O455*Paramètres!$B$6*L455)</x:f>
      </x:c>
      <x:c r="Q455" s="61">
        <x:f>IF(OR(M455="",M455=0,O455=""),"",O455/M455)</x:f>
      </x:c>
      <x:c r="R455" s="61" t="n"/>
      <x:c r="S455" s="61" t="n"/>
      <x:c r="T455" s="63">
        <x:f>IF(L455="","",L455*(Paramètres!$B$7+Paramètres!$B$11*Paramètres!$B$5))</x:f>
      </x:c>
      <x:c r="U455" s="63">
        <x:f>IF(P455="","",P455-T455)</x:f>
      </x:c>
      <x:c r="V455" s="60" t="n"/>
      <x:c r="W455" s="64" t="n"/>
      <x:c r="X455" s="64" t="n"/>
    </x:row>
    <x:row r="456">
      <x:c r="A456" s="58" t="n"/>
      <x:c r="B456" s="59" t="n"/>
      <x:c r="C456" s="59" t="n"/>
      <x:c r="D456" s="60" t="n"/>
      <x:c r="E456" s="60" t="n"/>
      <x:c r="F456" s="60" t="n"/>
      <x:c r="G456" s="60" t="n"/>
      <x:c r="H456" s="61" t="n"/>
      <x:c r="I456" s="61" t="n"/>
      <x:c r="J456" s="61" t="n"/>
      <x:c r="K456" s="61" t="n"/>
      <x:c r="L456" s="62" t="n"/>
      <x:c r="M456" s="61">
        <x:f>IF(OR(H456="",I456=""),"",ABS(H456-I456))</x:f>
      </x:c>
      <x:c r="N456" s="63">
        <x:f>IF(M456="","",M456*Paramètres!$B$6*L456)</x:f>
      </x:c>
      <x:c r="O456" s="61">
        <x:f>IF(OR(H456="",K456="",D456=""),"",IF(D456="Long",K456-H456,H456-K456))</x:f>
      </x:c>
      <x:c r="P456" s="63">
        <x:f>IF(O456="","",O456*Paramètres!$B$6*L456)</x:f>
      </x:c>
      <x:c r="Q456" s="61">
        <x:f>IF(OR(M456="",M456=0,O456=""),"",O456/M456)</x:f>
      </x:c>
      <x:c r="R456" s="61" t="n"/>
      <x:c r="S456" s="61" t="n"/>
      <x:c r="T456" s="63">
        <x:f>IF(L456="","",L456*(Paramètres!$B$7+Paramètres!$B$11*Paramètres!$B$5))</x:f>
      </x:c>
      <x:c r="U456" s="63">
        <x:f>IF(P456="","",P456-T456)</x:f>
      </x:c>
      <x:c r="V456" s="60" t="n"/>
      <x:c r="W456" s="64" t="n"/>
      <x:c r="X456" s="64" t="n"/>
    </x:row>
    <x:row r="457">
      <x:c r="A457" s="58" t="n"/>
      <x:c r="B457" s="59" t="n"/>
      <x:c r="C457" s="59" t="n"/>
      <x:c r="D457" s="60" t="n"/>
      <x:c r="E457" s="60" t="n"/>
      <x:c r="F457" s="60" t="n"/>
      <x:c r="G457" s="60" t="n"/>
      <x:c r="H457" s="61" t="n"/>
      <x:c r="I457" s="61" t="n"/>
      <x:c r="J457" s="61" t="n"/>
      <x:c r="K457" s="61" t="n"/>
      <x:c r="L457" s="62" t="n"/>
      <x:c r="M457" s="61">
        <x:f>IF(OR(H457="",I457=""),"",ABS(H457-I457))</x:f>
      </x:c>
      <x:c r="N457" s="63">
        <x:f>IF(M457="","",M457*Paramètres!$B$6*L457)</x:f>
      </x:c>
      <x:c r="O457" s="61">
        <x:f>IF(OR(H457="",K457="",D457=""),"",IF(D457="Long",K457-H457,H457-K457))</x:f>
      </x:c>
      <x:c r="P457" s="63">
        <x:f>IF(O457="","",O457*Paramètres!$B$6*L457)</x:f>
      </x:c>
      <x:c r="Q457" s="61">
        <x:f>IF(OR(M457="",M457=0,O457=""),"",O457/M457)</x:f>
      </x:c>
      <x:c r="R457" s="61" t="n"/>
      <x:c r="S457" s="61" t="n"/>
      <x:c r="T457" s="63">
        <x:f>IF(L457="","",L457*(Paramètres!$B$7+Paramètres!$B$11*Paramètres!$B$5))</x:f>
      </x:c>
      <x:c r="U457" s="63">
        <x:f>IF(P457="","",P457-T457)</x:f>
      </x:c>
      <x:c r="V457" s="60" t="n"/>
      <x:c r="W457" s="64" t="n"/>
      <x:c r="X457" s="64" t="n"/>
    </x:row>
    <x:row r="458">
      <x:c r="A458" s="58" t="n"/>
      <x:c r="B458" s="59" t="n"/>
      <x:c r="C458" s="59" t="n"/>
      <x:c r="D458" s="60" t="n"/>
      <x:c r="E458" s="60" t="n"/>
      <x:c r="F458" s="60" t="n"/>
      <x:c r="G458" s="60" t="n"/>
      <x:c r="H458" s="61" t="n"/>
      <x:c r="I458" s="61" t="n"/>
      <x:c r="J458" s="61" t="n"/>
      <x:c r="K458" s="61" t="n"/>
      <x:c r="L458" s="62" t="n"/>
      <x:c r="M458" s="61">
        <x:f>IF(OR(H458="",I458=""),"",ABS(H458-I458))</x:f>
      </x:c>
      <x:c r="N458" s="63">
        <x:f>IF(M458="","",M458*Paramètres!$B$6*L458)</x:f>
      </x:c>
      <x:c r="O458" s="61">
        <x:f>IF(OR(H458="",K458="",D458=""),"",IF(D458="Long",K458-H458,H458-K458))</x:f>
      </x:c>
      <x:c r="P458" s="63">
        <x:f>IF(O458="","",O458*Paramètres!$B$6*L458)</x:f>
      </x:c>
      <x:c r="Q458" s="61">
        <x:f>IF(OR(M458="",M458=0,O458=""),"",O458/M458)</x:f>
      </x:c>
      <x:c r="R458" s="61" t="n"/>
      <x:c r="S458" s="61" t="n"/>
      <x:c r="T458" s="63">
        <x:f>IF(L458="","",L458*(Paramètres!$B$7+Paramètres!$B$11*Paramètres!$B$5))</x:f>
      </x:c>
      <x:c r="U458" s="63">
        <x:f>IF(P458="","",P458-T458)</x:f>
      </x:c>
      <x:c r="V458" s="60" t="n"/>
      <x:c r="W458" s="64" t="n"/>
      <x:c r="X458" s="64" t="n"/>
    </x:row>
    <x:row r="459">
      <x:c r="A459" s="58" t="n"/>
      <x:c r="B459" s="59" t="n"/>
      <x:c r="C459" s="59" t="n"/>
      <x:c r="D459" s="60" t="n"/>
      <x:c r="E459" s="60" t="n"/>
      <x:c r="F459" s="60" t="n"/>
      <x:c r="G459" s="60" t="n"/>
      <x:c r="H459" s="61" t="n"/>
      <x:c r="I459" s="61" t="n"/>
      <x:c r="J459" s="61" t="n"/>
      <x:c r="K459" s="61" t="n"/>
      <x:c r="L459" s="62" t="n"/>
      <x:c r="M459" s="61">
        <x:f>IF(OR(H459="",I459=""),"",ABS(H459-I459))</x:f>
      </x:c>
      <x:c r="N459" s="63">
        <x:f>IF(M459="","",M459*Paramètres!$B$6*L459)</x:f>
      </x:c>
      <x:c r="O459" s="61">
        <x:f>IF(OR(H459="",K459="",D459=""),"",IF(D459="Long",K459-H459,H459-K459))</x:f>
      </x:c>
      <x:c r="P459" s="63">
        <x:f>IF(O459="","",O459*Paramètres!$B$6*L459)</x:f>
      </x:c>
      <x:c r="Q459" s="61">
        <x:f>IF(OR(M459="",M459=0,O459=""),"",O459/M459)</x:f>
      </x:c>
      <x:c r="R459" s="61" t="n"/>
      <x:c r="S459" s="61" t="n"/>
      <x:c r="T459" s="63">
        <x:f>IF(L459="","",L459*(Paramètres!$B$7+Paramètres!$B$11*Paramètres!$B$5))</x:f>
      </x:c>
      <x:c r="U459" s="63">
        <x:f>IF(P459="","",P459-T459)</x:f>
      </x:c>
      <x:c r="V459" s="60" t="n"/>
      <x:c r="W459" s="64" t="n"/>
      <x:c r="X459" s="64" t="n"/>
    </x:row>
    <x:row r="460">
      <x:c r="A460" s="58" t="n"/>
      <x:c r="B460" s="59" t="n"/>
      <x:c r="C460" s="59" t="n"/>
      <x:c r="D460" s="60" t="n"/>
      <x:c r="E460" s="60" t="n"/>
      <x:c r="F460" s="60" t="n"/>
      <x:c r="G460" s="60" t="n"/>
      <x:c r="H460" s="61" t="n"/>
      <x:c r="I460" s="61" t="n"/>
      <x:c r="J460" s="61" t="n"/>
      <x:c r="K460" s="61" t="n"/>
      <x:c r="L460" s="62" t="n"/>
      <x:c r="M460" s="61">
        <x:f>IF(OR(H460="",I460=""),"",ABS(H460-I460))</x:f>
      </x:c>
      <x:c r="N460" s="63">
        <x:f>IF(M460="","",M460*Paramètres!$B$6*L460)</x:f>
      </x:c>
      <x:c r="O460" s="61">
        <x:f>IF(OR(H460="",K460="",D460=""),"",IF(D460="Long",K460-H460,H460-K460))</x:f>
      </x:c>
      <x:c r="P460" s="63">
        <x:f>IF(O460="","",O460*Paramètres!$B$6*L460)</x:f>
      </x:c>
      <x:c r="Q460" s="61">
        <x:f>IF(OR(M460="",M460=0,O460=""),"",O460/M460)</x:f>
      </x:c>
      <x:c r="R460" s="61" t="n"/>
      <x:c r="S460" s="61" t="n"/>
      <x:c r="T460" s="63">
        <x:f>IF(L460="","",L460*(Paramètres!$B$7+Paramètres!$B$11*Paramètres!$B$5))</x:f>
      </x:c>
      <x:c r="U460" s="63">
        <x:f>IF(P460="","",P460-T460)</x:f>
      </x:c>
      <x:c r="V460" s="60" t="n"/>
      <x:c r="W460" s="64" t="n"/>
      <x:c r="X460" s="64" t="n"/>
    </x:row>
    <x:row r="461">
      <x:c r="A461" s="58" t="n"/>
      <x:c r="B461" s="59" t="n"/>
      <x:c r="C461" s="59" t="n"/>
      <x:c r="D461" s="60" t="n"/>
      <x:c r="E461" s="60" t="n"/>
      <x:c r="F461" s="60" t="n"/>
      <x:c r="G461" s="60" t="n"/>
      <x:c r="H461" s="61" t="n"/>
      <x:c r="I461" s="61" t="n"/>
      <x:c r="J461" s="61" t="n"/>
      <x:c r="K461" s="61" t="n"/>
      <x:c r="L461" s="62" t="n"/>
      <x:c r="M461" s="61">
        <x:f>IF(OR(H461="",I461=""),"",ABS(H461-I461))</x:f>
      </x:c>
      <x:c r="N461" s="63">
        <x:f>IF(M461="","",M461*Paramètres!$B$6*L461)</x:f>
      </x:c>
      <x:c r="O461" s="61">
        <x:f>IF(OR(H461="",K461="",D461=""),"",IF(D461="Long",K461-H461,H461-K461))</x:f>
      </x:c>
      <x:c r="P461" s="63">
        <x:f>IF(O461="","",O461*Paramètres!$B$6*L461)</x:f>
      </x:c>
      <x:c r="Q461" s="61">
        <x:f>IF(OR(M461="",M461=0,O461=""),"",O461/M461)</x:f>
      </x:c>
      <x:c r="R461" s="61" t="n"/>
      <x:c r="S461" s="61" t="n"/>
      <x:c r="T461" s="63">
        <x:f>IF(L461="","",L461*(Paramètres!$B$7+Paramètres!$B$11*Paramètres!$B$5))</x:f>
      </x:c>
      <x:c r="U461" s="63">
        <x:f>IF(P461="","",P461-T461)</x:f>
      </x:c>
      <x:c r="V461" s="60" t="n"/>
      <x:c r="W461" s="64" t="n"/>
      <x:c r="X461" s="64" t="n"/>
    </x:row>
    <x:row r="462">
      <x:c r="A462" s="58" t="n"/>
      <x:c r="B462" s="59" t="n"/>
      <x:c r="C462" s="59" t="n"/>
      <x:c r="D462" s="60" t="n"/>
      <x:c r="E462" s="60" t="n"/>
      <x:c r="F462" s="60" t="n"/>
      <x:c r="G462" s="60" t="n"/>
      <x:c r="H462" s="61" t="n"/>
      <x:c r="I462" s="61" t="n"/>
      <x:c r="J462" s="61" t="n"/>
      <x:c r="K462" s="61" t="n"/>
      <x:c r="L462" s="62" t="n"/>
      <x:c r="M462" s="61">
        <x:f>IF(OR(H462="",I462=""),"",ABS(H462-I462))</x:f>
      </x:c>
      <x:c r="N462" s="63">
        <x:f>IF(M462="","",M462*Paramètres!$B$6*L462)</x:f>
      </x:c>
      <x:c r="O462" s="61">
        <x:f>IF(OR(H462="",K462="",D462=""),"",IF(D462="Long",K462-H462,H462-K462))</x:f>
      </x:c>
      <x:c r="P462" s="63">
        <x:f>IF(O462="","",O462*Paramètres!$B$6*L462)</x:f>
      </x:c>
      <x:c r="Q462" s="61">
        <x:f>IF(OR(M462="",M462=0,O462=""),"",O462/M462)</x:f>
      </x:c>
      <x:c r="R462" s="61" t="n"/>
      <x:c r="S462" s="61" t="n"/>
      <x:c r="T462" s="63">
        <x:f>IF(L462="","",L462*(Paramètres!$B$7+Paramètres!$B$11*Paramètres!$B$5))</x:f>
      </x:c>
      <x:c r="U462" s="63">
        <x:f>IF(P462="","",P462-T462)</x:f>
      </x:c>
      <x:c r="V462" s="60" t="n"/>
      <x:c r="W462" s="64" t="n"/>
      <x:c r="X462" s="64" t="n"/>
    </x:row>
    <x:row r="463">
      <x:c r="A463" s="58" t="n"/>
      <x:c r="B463" s="59" t="n"/>
      <x:c r="C463" s="59" t="n"/>
      <x:c r="D463" s="60" t="n"/>
      <x:c r="E463" s="60" t="n"/>
      <x:c r="F463" s="60" t="n"/>
      <x:c r="G463" s="60" t="n"/>
      <x:c r="H463" s="61" t="n"/>
      <x:c r="I463" s="61" t="n"/>
      <x:c r="J463" s="61" t="n"/>
      <x:c r="K463" s="61" t="n"/>
      <x:c r="L463" s="62" t="n"/>
      <x:c r="M463" s="61">
        <x:f>IF(OR(H463="",I463=""),"",ABS(H463-I463))</x:f>
      </x:c>
      <x:c r="N463" s="63">
        <x:f>IF(M463="","",M463*Paramètres!$B$6*L463)</x:f>
      </x:c>
      <x:c r="O463" s="61">
        <x:f>IF(OR(H463="",K463="",D463=""),"",IF(D463="Long",K463-H463,H463-K463))</x:f>
      </x:c>
      <x:c r="P463" s="63">
        <x:f>IF(O463="","",O463*Paramètres!$B$6*L463)</x:f>
      </x:c>
      <x:c r="Q463" s="61">
        <x:f>IF(OR(M463="",M463=0,O463=""),"",O463/M463)</x:f>
      </x:c>
      <x:c r="R463" s="61" t="n"/>
      <x:c r="S463" s="61" t="n"/>
      <x:c r="T463" s="63">
        <x:f>IF(L463="","",L463*(Paramètres!$B$7+Paramètres!$B$11*Paramètres!$B$5))</x:f>
      </x:c>
      <x:c r="U463" s="63">
        <x:f>IF(P463="","",P463-T463)</x:f>
      </x:c>
      <x:c r="V463" s="60" t="n"/>
      <x:c r="W463" s="64" t="n"/>
      <x:c r="X463" s="64" t="n"/>
    </x:row>
    <x:row r="464">
      <x:c r="A464" s="58" t="n"/>
      <x:c r="B464" s="59" t="n"/>
      <x:c r="C464" s="59" t="n"/>
      <x:c r="D464" s="60" t="n"/>
      <x:c r="E464" s="60" t="n"/>
      <x:c r="F464" s="60" t="n"/>
      <x:c r="G464" s="60" t="n"/>
      <x:c r="H464" s="61" t="n"/>
      <x:c r="I464" s="61" t="n"/>
      <x:c r="J464" s="61" t="n"/>
      <x:c r="K464" s="61" t="n"/>
      <x:c r="L464" s="62" t="n"/>
      <x:c r="M464" s="61">
        <x:f>IF(OR(H464="",I464=""),"",ABS(H464-I464))</x:f>
      </x:c>
      <x:c r="N464" s="63">
        <x:f>IF(M464="","",M464*Paramètres!$B$6*L464)</x:f>
      </x:c>
      <x:c r="O464" s="61">
        <x:f>IF(OR(H464="",K464="",D464=""),"",IF(D464="Long",K464-H464,H464-K464))</x:f>
      </x:c>
      <x:c r="P464" s="63">
        <x:f>IF(O464="","",O464*Paramètres!$B$6*L464)</x:f>
      </x:c>
      <x:c r="Q464" s="61">
        <x:f>IF(OR(M464="",M464=0,O464=""),"",O464/M464)</x:f>
      </x:c>
      <x:c r="R464" s="61" t="n"/>
      <x:c r="S464" s="61" t="n"/>
      <x:c r="T464" s="63">
        <x:f>IF(L464="","",L464*(Paramètres!$B$7+Paramètres!$B$11*Paramètres!$B$5))</x:f>
      </x:c>
      <x:c r="U464" s="63">
        <x:f>IF(P464="","",P464-T464)</x:f>
      </x:c>
      <x:c r="V464" s="60" t="n"/>
      <x:c r="W464" s="64" t="n"/>
      <x:c r="X464" s="64" t="n"/>
    </x:row>
    <x:row r="465">
      <x:c r="A465" s="58" t="n"/>
      <x:c r="B465" s="59" t="n"/>
      <x:c r="C465" s="59" t="n"/>
      <x:c r="D465" s="60" t="n"/>
      <x:c r="E465" s="60" t="n"/>
      <x:c r="F465" s="60" t="n"/>
      <x:c r="G465" s="60" t="n"/>
      <x:c r="H465" s="61" t="n"/>
      <x:c r="I465" s="61" t="n"/>
      <x:c r="J465" s="61" t="n"/>
      <x:c r="K465" s="61" t="n"/>
      <x:c r="L465" s="62" t="n"/>
      <x:c r="M465" s="61">
        <x:f>IF(OR(H465="",I465=""),"",ABS(H465-I465))</x:f>
      </x:c>
      <x:c r="N465" s="63">
        <x:f>IF(M465="","",M465*Paramètres!$B$6*L465)</x:f>
      </x:c>
      <x:c r="O465" s="61">
        <x:f>IF(OR(H465="",K465="",D465=""),"",IF(D465="Long",K465-H465,H465-K465))</x:f>
      </x:c>
      <x:c r="P465" s="63">
        <x:f>IF(O465="","",O465*Paramètres!$B$6*L465)</x:f>
      </x:c>
      <x:c r="Q465" s="61">
        <x:f>IF(OR(M465="",M465=0,O465=""),"",O465/M465)</x:f>
      </x:c>
      <x:c r="R465" s="61" t="n"/>
      <x:c r="S465" s="61" t="n"/>
      <x:c r="T465" s="63">
        <x:f>IF(L465="","",L465*(Paramètres!$B$7+Paramètres!$B$11*Paramètres!$B$5))</x:f>
      </x:c>
      <x:c r="U465" s="63">
        <x:f>IF(P465="","",P465-T465)</x:f>
      </x:c>
      <x:c r="V465" s="60" t="n"/>
      <x:c r="W465" s="64" t="n"/>
      <x:c r="X465" s="64" t="n"/>
    </x:row>
    <x:row r="466">
      <x:c r="A466" s="58" t="n"/>
      <x:c r="B466" s="59" t="n"/>
      <x:c r="C466" s="59" t="n"/>
      <x:c r="D466" s="60" t="n"/>
      <x:c r="E466" s="60" t="n"/>
      <x:c r="F466" s="60" t="n"/>
      <x:c r="G466" s="60" t="n"/>
      <x:c r="H466" s="61" t="n"/>
      <x:c r="I466" s="61" t="n"/>
      <x:c r="J466" s="61" t="n"/>
      <x:c r="K466" s="61" t="n"/>
      <x:c r="L466" s="62" t="n"/>
      <x:c r="M466" s="61">
        <x:f>IF(OR(H466="",I466=""),"",ABS(H466-I466))</x:f>
      </x:c>
      <x:c r="N466" s="63">
        <x:f>IF(M466="","",M466*Paramètres!$B$6*L466)</x:f>
      </x:c>
      <x:c r="O466" s="61">
        <x:f>IF(OR(H466="",K466="",D466=""),"",IF(D466="Long",K466-H466,H466-K466))</x:f>
      </x:c>
      <x:c r="P466" s="63">
        <x:f>IF(O466="","",O466*Paramètres!$B$6*L466)</x:f>
      </x:c>
      <x:c r="Q466" s="61">
        <x:f>IF(OR(M466="",M466=0,O466=""),"",O466/M466)</x:f>
      </x:c>
      <x:c r="R466" s="61" t="n"/>
      <x:c r="S466" s="61" t="n"/>
      <x:c r="T466" s="63">
        <x:f>IF(L466="","",L466*(Paramètres!$B$7+Paramètres!$B$11*Paramètres!$B$5))</x:f>
      </x:c>
      <x:c r="U466" s="63">
        <x:f>IF(P466="","",P466-T466)</x:f>
      </x:c>
      <x:c r="V466" s="60" t="n"/>
      <x:c r="W466" s="64" t="n"/>
      <x:c r="X466" s="64" t="n"/>
    </x:row>
    <x:row r="467">
      <x:c r="A467" s="58" t="n"/>
      <x:c r="B467" s="59" t="n"/>
      <x:c r="C467" s="59" t="n"/>
      <x:c r="D467" s="60" t="n"/>
      <x:c r="E467" s="60" t="n"/>
      <x:c r="F467" s="60" t="n"/>
      <x:c r="G467" s="60" t="n"/>
      <x:c r="H467" s="61" t="n"/>
      <x:c r="I467" s="61" t="n"/>
      <x:c r="J467" s="61" t="n"/>
      <x:c r="K467" s="61" t="n"/>
      <x:c r="L467" s="62" t="n"/>
      <x:c r="M467" s="61">
        <x:f>IF(OR(H467="",I467=""),"",ABS(H467-I467))</x:f>
      </x:c>
      <x:c r="N467" s="63">
        <x:f>IF(M467="","",M467*Paramètres!$B$6*L467)</x:f>
      </x:c>
      <x:c r="O467" s="61">
        <x:f>IF(OR(H467="",K467="",D467=""),"",IF(D467="Long",K467-H467,H467-K467))</x:f>
      </x:c>
      <x:c r="P467" s="63">
        <x:f>IF(O467="","",O467*Paramètres!$B$6*L467)</x:f>
      </x:c>
      <x:c r="Q467" s="61">
        <x:f>IF(OR(M467="",M467=0,O467=""),"",O467/M467)</x:f>
      </x:c>
      <x:c r="R467" s="61" t="n"/>
      <x:c r="S467" s="61" t="n"/>
      <x:c r="T467" s="63">
        <x:f>IF(L467="","",L467*(Paramètres!$B$7+Paramètres!$B$11*Paramètres!$B$5))</x:f>
      </x:c>
      <x:c r="U467" s="63">
        <x:f>IF(P467="","",P467-T467)</x:f>
      </x:c>
      <x:c r="V467" s="60" t="n"/>
      <x:c r="W467" s="64" t="n"/>
      <x:c r="X467" s="64" t="n"/>
    </x:row>
    <x:row r="468">
      <x:c r="A468" s="58" t="n"/>
      <x:c r="B468" s="59" t="n"/>
      <x:c r="C468" s="59" t="n"/>
      <x:c r="D468" s="60" t="n"/>
      <x:c r="E468" s="60" t="n"/>
      <x:c r="F468" s="60" t="n"/>
      <x:c r="G468" s="60" t="n"/>
      <x:c r="H468" s="61" t="n"/>
      <x:c r="I468" s="61" t="n"/>
      <x:c r="J468" s="61" t="n"/>
      <x:c r="K468" s="61" t="n"/>
      <x:c r="L468" s="62" t="n"/>
      <x:c r="M468" s="61">
        <x:f>IF(OR(H468="",I468=""),"",ABS(H468-I468))</x:f>
      </x:c>
      <x:c r="N468" s="63">
        <x:f>IF(M468="","",M468*Paramètres!$B$6*L468)</x:f>
      </x:c>
      <x:c r="O468" s="61">
        <x:f>IF(OR(H468="",K468="",D468=""),"",IF(D468="Long",K468-H468,H468-K468))</x:f>
      </x:c>
      <x:c r="P468" s="63">
        <x:f>IF(O468="","",O468*Paramètres!$B$6*L468)</x:f>
      </x:c>
      <x:c r="Q468" s="61">
        <x:f>IF(OR(M468="",M468=0,O468=""),"",O468/M468)</x:f>
      </x:c>
      <x:c r="R468" s="61" t="n"/>
      <x:c r="S468" s="61" t="n"/>
      <x:c r="T468" s="63">
        <x:f>IF(L468="","",L468*(Paramètres!$B$7+Paramètres!$B$11*Paramètres!$B$5))</x:f>
      </x:c>
      <x:c r="U468" s="63">
        <x:f>IF(P468="","",P468-T468)</x:f>
      </x:c>
      <x:c r="V468" s="60" t="n"/>
      <x:c r="W468" s="64" t="n"/>
      <x:c r="X468" s="64" t="n"/>
    </x:row>
    <x:row r="469">
      <x:c r="A469" s="58" t="n"/>
      <x:c r="B469" s="59" t="n"/>
      <x:c r="C469" s="59" t="n"/>
      <x:c r="D469" s="60" t="n"/>
      <x:c r="E469" s="60" t="n"/>
      <x:c r="F469" s="60" t="n"/>
      <x:c r="G469" s="60" t="n"/>
      <x:c r="H469" s="61" t="n"/>
      <x:c r="I469" s="61" t="n"/>
      <x:c r="J469" s="61" t="n"/>
      <x:c r="K469" s="61" t="n"/>
      <x:c r="L469" s="62" t="n"/>
      <x:c r="M469" s="61">
        <x:f>IF(OR(H469="",I469=""),"",ABS(H469-I469))</x:f>
      </x:c>
      <x:c r="N469" s="63">
        <x:f>IF(M469="","",M469*Paramètres!$B$6*L469)</x:f>
      </x:c>
      <x:c r="O469" s="61">
        <x:f>IF(OR(H469="",K469="",D469=""),"",IF(D469="Long",K469-H469,H469-K469))</x:f>
      </x:c>
      <x:c r="P469" s="63">
        <x:f>IF(O469="","",O469*Paramètres!$B$6*L469)</x:f>
      </x:c>
      <x:c r="Q469" s="61">
        <x:f>IF(OR(M469="",M469=0,O469=""),"",O469/M469)</x:f>
      </x:c>
      <x:c r="R469" s="61" t="n"/>
      <x:c r="S469" s="61" t="n"/>
      <x:c r="T469" s="63">
        <x:f>IF(L469="","",L469*(Paramètres!$B$7+Paramètres!$B$11*Paramètres!$B$5))</x:f>
      </x:c>
      <x:c r="U469" s="63">
        <x:f>IF(P469="","",P469-T469)</x:f>
      </x:c>
      <x:c r="V469" s="60" t="n"/>
      <x:c r="W469" s="64" t="n"/>
      <x:c r="X469" s="64" t="n"/>
    </x:row>
    <x:row r="470">
      <x:c r="A470" s="58" t="n"/>
      <x:c r="B470" s="59" t="n"/>
      <x:c r="C470" s="59" t="n"/>
      <x:c r="D470" s="60" t="n"/>
      <x:c r="E470" s="60" t="n"/>
      <x:c r="F470" s="60" t="n"/>
      <x:c r="G470" s="60" t="n"/>
      <x:c r="H470" s="61" t="n"/>
      <x:c r="I470" s="61" t="n"/>
      <x:c r="J470" s="61" t="n"/>
      <x:c r="K470" s="61" t="n"/>
      <x:c r="L470" s="62" t="n"/>
      <x:c r="M470" s="61">
        <x:f>IF(OR(H470="",I470=""),"",ABS(H470-I470))</x:f>
      </x:c>
      <x:c r="N470" s="63">
        <x:f>IF(M470="","",M470*Paramètres!$B$6*L470)</x:f>
      </x:c>
      <x:c r="O470" s="61">
        <x:f>IF(OR(H470="",K470="",D470=""),"",IF(D470="Long",K470-H470,H470-K470))</x:f>
      </x:c>
      <x:c r="P470" s="63">
        <x:f>IF(O470="","",O470*Paramètres!$B$6*L470)</x:f>
      </x:c>
      <x:c r="Q470" s="61">
        <x:f>IF(OR(M470="",M470=0,O470=""),"",O470/M470)</x:f>
      </x:c>
      <x:c r="R470" s="61" t="n"/>
      <x:c r="S470" s="61" t="n"/>
      <x:c r="T470" s="63">
        <x:f>IF(L470="","",L470*(Paramètres!$B$7+Paramètres!$B$11*Paramètres!$B$5))</x:f>
      </x:c>
      <x:c r="U470" s="63">
        <x:f>IF(P470="","",P470-T470)</x:f>
      </x:c>
      <x:c r="V470" s="60" t="n"/>
      <x:c r="W470" s="64" t="n"/>
      <x:c r="X470" s="64" t="n"/>
    </x:row>
    <x:row r="471">
      <x:c r="A471" s="58" t="n"/>
      <x:c r="B471" s="59" t="n"/>
      <x:c r="C471" s="59" t="n"/>
      <x:c r="D471" s="60" t="n"/>
      <x:c r="E471" s="60" t="n"/>
      <x:c r="F471" s="60" t="n"/>
      <x:c r="G471" s="60" t="n"/>
      <x:c r="H471" s="61" t="n"/>
      <x:c r="I471" s="61" t="n"/>
      <x:c r="J471" s="61" t="n"/>
      <x:c r="K471" s="61" t="n"/>
      <x:c r="L471" s="62" t="n"/>
      <x:c r="M471" s="61">
        <x:f>IF(OR(H471="",I471=""),"",ABS(H471-I471))</x:f>
      </x:c>
      <x:c r="N471" s="63">
        <x:f>IF(M471="","",M471*Paramètres!$B$6*L471)</x:f>
      </x:c>
      <x:c r="O471" s="61">
        <x:f>IF(OR(H471="",K471="",D471=""),"",IF(D471="Long",K471-H471,H471-K471))</x:f>
      </x:c>
      <x:c r="P471" s="63">
        <x:f>IF(O471="","",O471*Paramètres!$B$6*L471)</x:f>
      </x:c>
      <x:c r="Q471" s="61">
        <x:f>IF(OR(M471="",M471=0,O471=""),"",O471/M471)</x:f>
      </x:c>
      <x:c r="R471" s="61" t="n"/>
      <x:c r="S471" s="61" t="n"/>
      <x:c r="T471" s="63">
        <x:f>IF(L471="","",L471*(Paramètres!$B$7+Paramètres!$B$11*Paramètres!$B$5))</x:f>
      </x:c>
      <x:c r="U471" s="63">
        <x:f>IF(P471="","",P471-T471)</x:f>
      </x:c>
      <x:c r="V471" s="60" t="n"/>
      <x:c r="W471" s="64" t="n"/>
      <x:c r="X471" s="64" t="n"/>
    </x:row>
    <x:row r="472">
      <x:c r="A472" s="58" t="n"/>
      <x:c r="B472" s="59" t="n"/>
      <x:c r="C472" s="59" t="n"/>
      <x:c r="D472" s="60" t="n"/>
      <x:c r="E472" s="60" t="n"/>
      <x:c r="F472" s="60" t="n"/>
      <x:c r="G472" s="60" t="n"/>
      <x:c r="H472" s="61" t="n"/>
      <x:c r="I472" s="61" t="n"/>
      <x:c r="J472" s="61" t="n"/>
      <x:c r="K472" s="61" t="n"/>
      <x:c r="L472" s="62" t="n"/>
      <x:c r="M472" s="61">
        <x:f>IF(OR(H472="",I472=""),"",ABS(H472-I472))</x:f>
      </x:c>
      <x:c r="N472" s="63">
        <x:f>IF(M472="","",M472*Paramètres!$B$6*L472)</x:f>
      </x:c>
      <x:c r="O472" s="61">
        <x:f>IF(OR(H472="",K472="",D472=""),"",IF(D472="Long",K472-H472,H472-K472))</x:f>
      </x:c>
      <x:c r="P472" s="63">
        <x:f>IF(O472="","",O472*Paramètres!$B$6*L472)</x:f>
      </x:c>
      <x:c r="Q472" s="61">
        <x:f>IF(OR(M472="",M472=0,O472=""),"",O472/M472)</x:f>
      </x:c>
      <x:c r="R472" s="61" t="n"/>
      <x:c r="S472" s="61" t="n"/>
      <x:c r="T472" s="63">
        <x:f>IF(L472="","",L472*(Paramètres!$B$7+Paramètres!$B$11*Paramètres!$B$5))</x:f>
      </x:c>
      <x:c r="U472" s="63">
        <x:f>IF(P472="","",P472-T472)</x:f>
      </x:c>
      <x:c r="V472" s="60" t="n"/>
      <x:c r="W472" s="64" t="n"/>
      <x:c r="X472" s="64" t="n"/>
    </x:row>
    <x:row r="473">
      <x:c r="A473" s="58" t="n"/>
      <x:c r="B473" s="59" t="n"/>
      <x:c r="C473" s="59" t="n"/>
      <x:c r="D473" s="60" t="n"/>
      <x:c r="E473" s="60" t="n"/>
      <x:c r="F473" s="60" t="n"/>
      <x:c r="G473" s="60" t="n"/>
      <x:c r="H473" s="61" t="n"/>
      <x:c r="I473" s="61" t="n"/>
      <x:c r="J473" s="61" t="n"/>
      <x:c r="K473" s="61" t="n"/>
      <x:c r="L473" s="62" t="n"/>
      <x:c r="M473" s="61">
        <x:f>IF(OR(H473="",I473=""),"",ABS(H473-I473))</x:f>
      </x:c>
      <x:c r="N473" s="63">
        <x:f>IF(M473="","",M473*Paramètres!$B$6*L473)</x:f>
      </x:c>
      <x:c r="O473" s="61">
        <x:f>IF(OR(H473="",K473="",D473=""),"",IF(D473="Long",K473-H473,H473-K473))</x:f>
      </x:c>
      <x:c r="P473" s="63">
        <x:f>IF(O473="","",O473*Paramètres!$B$6*L473)</x:f>
      </x:c>
      <x:c r="Q473" s="61">
        <x:f>IF(OR(M473="",M473=0,O473=""),"",O473/M473)</x:f>
      </x:c>
      <x:c r="R473" s="61" t="n"/>
      <x:c r="S473" s="61" t="n"/>
      <x:c r="T473" s="63">
        <x:f>IF(L473="","",L473*(Paramètres!$B$7+Paramètres!$B$11*Paramètres!$B$5))</x:f>
      </x:c>
      <x:c r="U473" s="63">
        <x:f>IF(P473="","",P473-T473)</x:f>
      </x:c>
      <x:c r="V473" s="60" t="n"/>
      <x:c r="W473" s="64" t="n"/>
      <x:c r="X473" s="64" t="n"/>
    </x:row>
    <x:row r="474">
      <x:c r="A474" s="58" t="n"/>
      <x:c r="B474" s="59" t="n"/>
      <x:c r="C474" s="59" t="n"/>
      <x:c r="D474" s="60" t="n"/>
      <x:c r="E474" s="60" t="n"/>
      <x:c r="F474" s="60" t="n"/>
      <x:c r="G474" s="60" t="n"/>
      <x:c r="H474" s="61" t="n"/>
      <x:c r="I474" s="61" t="n"/>
      <x:c r="J474" s="61" t="n"/>
      <x:c r="K474" s="61" t="n"/>
      <x:c r="L474" s="62" t="n"/>
      <x:c r="M474" s="61">
        <x:f>IF(OR(H474="",I474=""),"",ABS(H474-I474))</x:f>
      </x:c>
      <x:c r="N474" s="63">
        <x:f>IF(M474="","",M474*Paramètres!$B$6*L474)</x:f>
      </x:c>
      <x:c r="O474" s="61">
        <x:f>IF(OR(H474="",K474="",D474=""),"",IF(D474="Long",K474-H474,H474-K474))</x:f>
      </x:c>
      <x:c r="P474" s="63">
        <x:f>IF(O474="","",O474*Paramètres!$B$6*L474)</x:f>
      </x:c>
      <x:c r="Q474" s="61">
        <x:f>IF(OR(M474="",M474=0,O474=""),"",O474/M474)</x:f>
      </x:c>
      <x:c r="R474" s="61" t="n"/>
      <x:c r="S474" s="61" t="n"/>
      <x:c r="T474" s="63">
        <x:f>IF(L474="","",L474*(Paramètres!$B$7+Paramètres!$B$11*Paramètres!$B$5))</x:f>
      </x:c>
      <x:c r="U474" s="63">
        <x:f>IF(P474="","",P474-T474)</x:f>
      </x:c>
      <x:c r="V474" s="60" t="n"/>
      <x:c r="W474" s="64" t="n"/>
      <x:c r="X474" s="64" t="n"/>
    </x:row>
    <x:row r="475">
      <x:c r="A475" s="58" t="n"/>
      <x:c r="B475" s="59" t="n"/>
      <x:c r="C475" s="59" t="n"/>
      <x:c r="D475" s="60" t="n"/>
      <x:c r="E475" s="60" t="n"/>
      <x:c r="F475" s="60" t="n"/>
      <x:c r="G475" s="60" t="n"/>
      <x:c r="H475" s="61" t="n"/>
      <x:c r="I475" s="61" t="n"/>
      <x:c r="J475" s="61" t="n"/>
      <x:c r="K475" s="61" t="n"/>
      <x:c r="L475" s="62" t="n"/>
      <x:c r="M475" s="61">
        <x:f>IF(OR(H475="",I475=""),"",ABS(H475-I475))</x:f>
      </x:c>
      <x:c r="N475" s="63">
        <x:f>IF(M475="","",M475*Paramètres!$B$6*L475)</x:f>
      </x:c>
      <x:c r="O475" s="61">
        <x:f>IF(OR(H475="",K475="",D475=""),"",IF(D475="Long",K475-H475,H475-K475))</x:f>
      </x:c>
      <x:c r="P475" s="63">
        <x:f>IF(O475="","",O475*Paramètres!$B$6*L475)</x:f>
      </x:c>
      <x:c r="Q475" s="61">
        <x:f>IF(OR(M475="",M475=0,O475=""),"",O475/M475)</x:f>
      </x:c>
      <x:c r="R475" s="61" t="n"/>
      <x:c r="S475" s="61" t="n"/>
      <x:c r="T475" s="63">
        <x:f>IF(L475="","",L475*(Paramètres!$B$7+Paramètres!$B$11*Paramètres!$B$5))</x:f>
      </x:c>
      <x:c r="U475" s="63">
        <x:f>IF(P475="","",P475-T475)</x:f>
      </x:c>
      <x:c r="V475" s="60" t="n"/>
      <x:c r="W475" s="64" t="n"/>
      <x:c r="X475" s="64" t="n"/>
    </x:row>
    <x:row r="476">
      <x:c r="A476" s="58" t="n"/>
      <x:c r="B476" s="59" t="n"/>
      <x:c r="C476" s="59" t="n"/>
      <x:c r="D476" s="60" t="n"/>
      <x:c r="E476" s="60" t="n"/>
      <x:c r="F476" s="60" t="n"/>
      <x:c r="G476" s="60" t="n"/>
      <x:c r="H476" s="61" t="n"/>
      <x:c r="I476" s="61" t="n"/>
      <x:c r="J476" s="61" t="n"/>
      <x:c r="K476" s="61" t="n"/>
      <x:c r="L476" s="62" t="n"/>
      <x:c r="M476" s="61">
        <x:f>IF(OR(H476="",I476=""),"",ABS(H476-I476))</x:f>
      </x:c>
      <x:c r="N476" s="63">
        <x:f>IF(M476="","",M476*Paramètres!$B$6*L476)</x:f>
      </x:c>
      <x:c r="O476" s="61">
        <x:f>IF(OR(H476="",K476="",D476=""),"",IF(D476="Long",K476-H476,H476-K476))</x:f>
      </x:c>
      <x:c r="P476" s="63">
        <x:f>IF(O476="","",O476*Paramètres!$B$6*L476)</x:f>
      </x:c>
      <x:c r="Q476" s="61">
        <x:f>IF(OR(M476="",M476=0,O476=""),"",O476/M476)</x:f>
      </x:c>
      <x:c r="R476" s="61" t="n"/>
      <x:c r="S476" s="61" t="n"/>
      <x:c r="T476" s="63">
        <x:f>IF(L476="","",L476*(Paramètres!$B$7+Paramètres!$B$11*Paramètres!$B$5))</x:f>
      </x:c>
      <x:c r="U476" s="63">
        <x:f>IF(P476="","",P476-T476)</x:f>
      </x:c>
      <x:c r="V476" s="60" t="n"/>
      <x:c r="W476" s="64" t="n"/>
      <x:c r="X476" s="64" t="n"/>
    </x:row>
    <x:row r="477">
      <x:c r="A477" s="58" t="n"/>
      <x:c r="B477" s="59" t="n"/>
      <x:c r="C477" s="59" t="n"/>
      <x:c r="D477" s="60" t="n"/>
      <x:c r="E477" s="60" t="n"/>
      <x:c r="F477" s="60" t="n"/>
      <x:c r="G477" s="60" t="n"/>
      <x:c r="H477" s="61" t="n"/>
      <x:c r="I477" s="61" t="n"/>
      <x:c r="J477" s="61" t="n"/>
      <x:c r="K477" s="61" t="n"/>
      <x:c r="L477" s="62" t="n"/>
      <x:c r="M477" s="61">
        <x:f>IF(OR(H477="",I477=""),"",ABS(H477-I477))</x:f>
      </x:c>
      <x:c r="N477" s="63">
        <x:f>IF(M477="","",M477*Paramètres!$B$6*L477)</x:f>
      </x:c>
      <x:c r="O477" s="61">
        <x:f>IF(OR(H477="",K477="",D477=""),"",IF(D477="Long",K477-H477,H477-K477))</x:f>
      </x:c>
      <x:c r="P477" s="63">
        <x:f>IF(O477="","",O477*Paramètres!$B$6*L477)</x:f>
      </x:c>
      <x:c r="Q477" s="61">
        <x:f>IF(OR(M477="",M477=0,O477=""),"",O477/M477)</x:f>
      </x:c>
      <x:c r="R477" s="61" t="n"/>
      <x:c r="S477" s="61" t="n"/>
      <x:c r="T477" s="63">
        <x:f>IF(L477="","",L477*(Paramètres!$B$7+Paramètres!$B$11*Paramètres!$B$5))</x:f>
      </x:c>
      <x:c r="U477" s="63">
        <x:f>IF(P477="","",P477-T477)</x:f>
      </x:c>
      <x:c r="V477" s="60" t="n"/>
      <x:c r="W477" s="64" t="n"/>
      <x:c r="X477" s="64" t="n"/>
    </x:row>
    <x:row r="478">
      <x:c r="A478" s="58" t="n"/>
      <x:c r="B478" s="59" t="n"/>
      <x:c r="C478" s="59" t="n"/>
      <x:c r="D478" s="60" t="n"/>
      <x:c r="E478" s="60" t="n"/>
      <x:c r="F478" s="60" t="n"/>
      <x:c r="G478" s="60" t="n"/>
      <x:c r="H478" s="61" t="n"/>
      <x:c r="I478" s="61" t="n"/>
      <x:c r="J478" s="61" t="n"/>
      <x:c r="K478" s="61" t="n"/>
      <x:c r="L478" s="62" t="n"/>
      <x:c r="M478" s="61">
        <x:f>IF(OR(H478="",I478=""),"",ABS(H478-I478))</x:f>
      </x:c>
      <x:c r="N478" s="63">
        <x:f>IF(M478="","",M478*Paramètres!$B$6*L478)</x:f>
      </x:c>
      <x:c r="O478" s="61">
        <x:f>IF(OR(H478="",K478="",D478=""),"",IF(D478="Long",K478-H478,H478-K478))</x:f>
      </x:c>
      <x:c r="P478" s="63">
        <x:f>IF(O478="","",O478*Paramètres!$B$6*L478)</x:f>
      </x:c>
      <x:c r="Q478" s="61">
        <x:f>IF(OR(M478="",M478=0,O478=""),"",O478/M478)</x:f>
      </x:c>
      <x:c r="R478" s="61" t="n"/>
      <x:c r="S478" s="61" t="n"/>
      <x:c r="T478" s="63">
        <x:f>IF(L478="","",L478*(Paramètres!$B$7+Paramètres!$B$11*Paramètres!$B$5))</x:f>
      </x:c>
      <x:c r="U478" s="63">
        <x:f>IF(P478="","",P478-T478)</x:f>
      </x:c>
      <x:c r="V478" s="60" t="n"/>
      <x:c r="W478" s="64" t="n"/>
      <x:c r="X478" s="64" t="n"/>
    </x:row>
    <x:row r="479">
      <x:c r="A479" s="58" t="n"/>
      <x:c r="B479" s="59" t="n"/>
      <x:c r="C479" s="59" t="n"/>
      <x:c r="D479" s="60" t="n"/>
      <x:c r="E479" s="60" t="n"/>
      <x:c r="F479" s="60" t="n"/>
      <x:c r="G479" s="60" t="n"/>
      <x:c r="H479" s="61" t="n"/>
      <x:c r="I479" s="61" t="n"/>
      <x:c r="J479" s="61" t="n"/>
      <x:c r="K479" s="61" t="n"/>
      <x:c r="L479" s="62" t="n"/>
      <x:c r="M479" s="61">
        <x:f>IF(OR(H479="",I479=""),"",ABS(H479-I479))</x:f>
      </x:c>
      <x:c r="N479" s="63">
        <x:f>IF(M479="","",M479*Paramètres!$B$6*L479)</x:f>
      </x:c>
      <x:c r="O479" s="61">
        <x:f>IF(OR(H479="",K479="",D479=""),"",IF(D479="Long",K479-H479,H479-K479))</x:f>
      </x:c>
      <x:c r="P479" s="63">
        <x:f>IF(O479="","",O479*Paramètres!$B$6*L479)</x:f>
      </x:c>
      <x:c r="Q479" s="61">
        <x:f>IF(OR(M479="",M479=0,O479=""),"",O479/M479)</x:f>
      </x:c>
      <x:c r="R479" s="61" t="n"/>
      <x:c r="S479" s="61" t="n"/>
      <x:c r="T479" s="63">
        <x:f>IF(L479="","",L479*(Paramètres!$B$7+Paramètres!$B$11*Paramètres!$B$5))</x:f>
      </x:c>
      <x:c r="U479" s="63">
        <x:f>IF(P479="","",P479-T479)</x:f>
      </x:c>
      <x:c r="V479" s="60" t="n"/>
      <x:c r="W479" s="64" t="n"/>
      <x:c r="X479" s="64" t="n"/>
    </x:row>
    <x:row r="480">
      <x:c r="A480" s="58" t="n"/>
      <x:c r="B480" s="59" t="n"/>
      <x:c r="C480" s="59" t="n"/>
      <x:c r="D480" s="60" t="n"/>
      <x:c r="E480" s="60" t="n"/>
      <x:c r="F480" s="60" t="n"/>
      <x:c r="G480" s="60" t="n"/>
      <x:c r="H480" s="61" t="n"/>
      <x:c r="I480" s="61" t="n"/>
      <x:c r="J480" s="61" t="n"/>
      <x:c r="K480" s="61" t="n"/>
      <x:c r="L480" s="62" t="n"/>
      <x:c r="M480" s="61">
        <x:f>IF(OR(H480="",I480=""),"",ABS(H480-I480))</x:f>
      </x:c>
      <x:c r="N480" s="63">
        <x:f>IF(M480="","",M480*Paramètres!$B$6*L480)</x:f>
      </x:c>
      <x:c r="O480" s="61">
        <x:f>IF(OR(H480="",K480="",D480=""),"",IF(D480="Long",K480-H480,H480-K480))</x:f>
      </x:c>
      <x:c r="P480" s="63">
        <x:f>IF(O480="","",O480*Paramètres!$B$6*L480)</x:f>
      </x:c>
      <x:c r="Q480" s="61">
        <x:f>IF(OR(M480="",M480=0,O480=""),"",O480/M480)</x:f>
      </x:c>
      <x:c r="R480" s="61" t="n"/>
      <x:c r="S480" s="61" t="n"/>
      <x:c r="T480" s="63">
        <x:f>IF(L480="","",L480*(Paramètres!$B$7+Paramètres!$B$11*Paramètres!$B$5))</x:f>
      </x:c>
      <x:c r="U480" s="63">
        <x:f>IF(P480="","",P480-T480)</x:f>
      </x:c>
      <x:c r="V480" s="60" t="n"/>
      <x:c r="W480" s="64" t="n"/>
      <x:c r="X480" s="64" t="n"/>
    </x:row>
    <x:row r="481">
      <x:c r="A481" s="58" t="n"/>
      <x:c r="B481" s="59" t="n"/>
      <x:c r="C481" s="59" t="n"/>
      <x:c r="D481" s="60" t="n"/>
      <x:c r="E481" s="60" t="n"/>
      <x:c r="F481" s="60" t="n"/>
      <x:c r="G481" s="60" t="n"/>
      <x:c r="H481" s="61" t="n"/>
      <x:c r="I481" s="61" t="n"/>
      <x:c r="J481" s="61" t="n"/>
      <x:c r="K481" s="61" t="n"/>
      <x:c r="L481" s="62" t="n"/>
      <x:c r="M481" s="61">
        <x:f>IF(OR(H481="",I481=""),"",ABS(H481-I481))</x:f>
      </x:c>
      <x:c r="N481" s="63">
        <x:f>IF(M481="","",M481*Paramètres!$B$6*L481)</x:f>
      </x:c>
      <x:c r="O481" s="61">
        <x:f>IF(OR(H481="",K481="",D481=""),"",IF(D481="Long",K481-H481,H481-K481))</x:f>
      </x:c>
      <x:c r="P481" s="63">
        <x:f>IF(O481="","",O481*Paramètres!$B$6*L481)</x:f>
      </x:c>
      <x:c r="Q481" s="61">
        <x:f>IF(OR(M481="",M481=0,O481=""),"",O481/M481)</x:f>
      </x:c>
      <x:c r="R481" s="61" t="n"/>
      <x:c r="S481" s="61" t="n"/>
      <x:c r="T481" s="63">
        <x:f>IF(L481="","",L481*(Paramètres!$B$7+Paramètres!$B$11*Paramètres!$B$5))</x:f>
      </x:c>
      <x:c r="U481" s="63">
        <x:f>IF(P481="","",P481-T481)</x:f>
      </x:c>
      <x:c r="V481" s="60" t="n"/>
      <x:c r="W481" s="64" t="n"/>
      <x:c r="X481" s="64" t="n"/>
    </x:row>
    <x:row r="482">
      <x:c r="A482" s="58" t="n"/>
      <x:c r="B482" s="59" t="n"/>
      <x:c r="C482" s="59" t="n"/>
      <x:c r="D482" s="60" t="n"/>
      <x:c r="E482" s="60" t="n"/>
      <x:c r="F482" s="60" t="n"/>
      <x:c r="G482" s="60" t="n"/>
      <x:c r="H482" s="61" t="n"/>
      <x:c r="I482" s="61" t="n"/>
      <x:c r="J482" s="61" t="n"/>
      <x:c r="K482" s="61" t="n"/>
      <x:c r="L482" s="62" t="n"/>
      <x:c r="M482" s="61">
        <x:f>IF(OR(H482="",I482=""),"",ABS(H482-I482))</x:f>
      </x:c>
      <x:c r="N482" s="63">
        <x:f>IF(M482="","",M482*Paramètres!$B$6*L482)</x:f>
      </x:c>
      <x:c r="O482" s="61">
        <x:f>IF(OR(H482="",K482="",D482=""),"",IF(D482="Long",K482-H482,H482-K482))</x:f>
      </x:c>
      <x:c r="P482" s="63">
        <x:f>IF(O482="","",O482*Paramètres!$B$6*L482)</x:f>
      </x:c>
      <x:c r="Q482" s="61">
        <x:f>IF(OR(M482="",M482=0,O482=""),"",O482/M482)</x:f>
      </x:c>
      <x:c r="R482" s="61" t="n"/>
      <x:c r="S482" s="61" t="n"/>
      <x:c r="T482" s="63">
        <x:f>IF(L482="","",L482*(Paramètres!$B$7+Paramètres!$B$11*Paramètres!$B$5))</x:f>
      </x:c>
      <x:c r="U482" s="63">
        <x:f>IF(P482="","",P482-T482)</x:f>
      </x:c>
      <x:c r="V482" s="60" t="n"/>
      <x:c r="W482" s="64" t="n"/>
      <x:c r="X482" s="64" t="n"/>
    </x:row>
    <x:row r="483">
      <x:c r="A483" s="58" t="n"/>
      <x:c r="B483" s="59" t="n"/>
      <x:c r="C483" s="59" t="n"/>
      <x:c r="D483" s="60" t="n"/>
      <x:c r="E483" s="60" t="n"/>
      <x:c r="F483" s="60" t="n"/>
      <x:c r="G483" s="60" t="n"/>
      <x:c r="H483" s="61" t="n"/>
      <x:c r="I483" s="61" t="n"/>
      <x:c r="J483" s="61" t="n"/>
      <x:c r="K483" s="61" t="n"/>
      <x:c r="L483" s="62" t="n"/>
      <x:c r="M483" s="61">
        <x:f>IF(OR(H483="",I483=""),"",ABS(H483-I483))</x:f>
      </x:c>
      <x:c r="N483" s="63">
        <x:f>IF(M483="","",M483*Paramètres!$B$6*L483)</x:f>
      </x:c>
      <x:c r="O483" s="61">
        <x:f>IF(OR(H483="",K483="",D483=""),"",IF(D483="Long",K483-H483,H483-K483))</x:f>
      </x:c>
      <x:c r="P483" s="63">
        <x:f>IF(O483="","",O483*Paramètres!$B$6*L483)</x:f>
      </x:c>
      <x:c r="Q483" s="61">
        <x:f>IF(OR(M483="",M483=0,O483=""),"",O483/M483)</x:f>
      </x:c>
      <x:c r="R483" s="61" t="n"/>
      <x:c r="S483" s="61" t="n"/>
      <x:c r="T483" s="63">
        <x:f>IF(L483="","",L483*(Paramètres!$B$7+Paramètres!$B$11*Paramètres!$B$5))</x:f>
      </x:c>
      <x:c r="U483" s="63">
        <x:f>IF(P483="","",P483-T483)</x:f>
      </x:c>
      <x:c r="V483" s="60" t="n"/>
      <x:c r="W483" s="64" t="n"/>
      <x:c r="X483" s="64" t="n"/>
    </x:row>
    <x:row r="484">
      <x:c r="A484" s="58" t="n"/>
      <x:c r="B484" s="59" t="n"/>
      <x:c r="C484" s="59" t="n"/>
      <x:c r="D484" s="60" t="n"/>
      <x:c r="E484" s="60" t="n"/>
      <x:c r="F484" s="60" t="n"/>
      <x:c r="G484" s="60" t="n"/>
      <x:c r="H484" s="61" t="n"/>
      <x:c r="I484" s="61" t="n"/>
      <x:c r="J484" s="61" t="n"/>
      <x:c r="K484" s="61" t="n"/>
      <x:c r="L484" s="62" t="n"/>
      <x:c r="M484" s="61">
        <x:f>IF(OR(H484="",I484=""),"",ABS(H484-I484))</x:f>
      </x:c>
      <x:c r="N484" s="63">
        <x:f>IF(M484="","",M484*Paramètres!$B$6*L484)</x:f>
      </x:c>
      <x:c r="O484" s="61">
        <x:f>IF(OR(H484="",K484="",D484=""),"",IF(D484="Long",K484-H484,H484-K484))</x:f>
      </x:c>
      <x:c r="P484" s="63">
        <x:f>IF(O484="","",O484*Paramètres!$B$6*L484)</x:f>
      </x:c>
      <x:c r="Q484" s="61">
        <x:f>IF(OR(M484="",M484=0,O484=""),"",O484/M484)</x:f>
      </x:c>
      <x:c r="R484" s="61" t="n"/>
      <x:c r="S484" s="61" t="n"/>
      <x:c r="T484" s="63">
        <x:f>IF(L484="","",L484*(Paramètres!$B$7+Paramètres!$B$11*Paramètres!$B$5))</x:f>
      </x:c>
      <x:c r="U484" s="63">
        <x:f>IF(P484="","",P484-T484)</x:f>
      </x:c>
      <x:c r="V484" s="60" t="n"/>
      <x:c r="W484" s="64" t="n"/>
      <x:c r="X484" s="64" t="n"/>
    </x:row>
    <x:row r="485">
      <x:c r="A485" s="58" t="n"/>
      <x:c r="B485" s="59" t="n"/>
      <x:c r="C485" s="59" t="n"/>
      <x:c r="D485" s="60" t="n"/>
      <x:c r="E485" s="60" t="n"/>
      <x:c r="F485" s="60" t="n"/>
      <x:c r="G485" s="60" t="n"/>
      <x:c r="H485" s="61" t="n"/>
      <x:c r="I485" s="61" t="n"/>
      <x:c r="J485" s="61" t="n"/>
      <x:c r="K485" s="61" t="n"/>
      <x:c r="L485" s="62" t="n"/>
      <x:c r="M485" s="61">
        <x:f>IF(OR(H485="",I485=""),"",ABS(H485-I485))</x:f>
      </x:c>
      <x:c r="N485" s="63">
        <x:f>IF(M485="","",M485*Paramètres!$B$6*L485)</x:f>
      </x:c>
      <x:c r="O485" s="61">
        <x:f>IF(OR(H485="",K485="",D485=""),"",IF(D485="Long",K485-H485,H485-K485))</x:f>
      </x:c>
      <x:c r="P485" s="63">
        <x:f>IF(O485="","",O485*Paramètres!$B$6*L485)</x:f>
      </x:c>
      <x:c r="Q485" s="61">
        <x:f>IF(OR(M485="",M485=0,O485=""),"",O485/M485)</x:f>
      </x:c>
      <x:c r="R485" s="61" t="n"/>
      <x:c r="S485" s="61" t="n"/>
      <x:c r="T485" s="63">
        <x:f>IF(L485="","",L485*(Paramètres!$B$7+Paramètres!$B$11*Paramètres!$B$5))</x:f>
      </x:c>
      <x:c r="U485" s="63">
        <x:f>IF(P485="","",P485-T485)</x:f>
      </x:c>
      <x:c r="V485" s="60" t="n"/>
      <x:c r="W485" s="64" t="n"/>
      <x:c r="X485" s="64" t="n"/>
    </x:row>
    <x:row r="486">
      <x:c r="A486" s="58" t="n"/>
      <x:c r="B486" s="59" t="n"/>
      <x:c r="C486" s="59" t="n"/>
      <x:c r="D486" s="60" t="n"/>
      <x:c r="E486" s="60" t="n"/>
      <x:c r="F486" s="60" t="n"/>
      <x:c r="G486" s="60" t="n"/>
      <x:c r="H486" s="61" t="n"/>
      <x:c r="I486" s="61" t="n"/>
      <x:c r="J486" s="61" t="n"/>
      <x:c r="K486" s="61" t="n"/>
      <x:c r="L486" s="62" t="n"/>
      <x:c r="M486" s="61">
        <x:f>IF(OR(H486="",I486=""),"",ABS(H486-I486))</x:f>
      </x:c>
      <x:c r="N486" s="63">
        <x:f>IF(M486="","",M486*Paramètres!$B$6*L486)</x:f>
      </x:c>
      <x:c r="O486" s="61">
        <x:f>IF(OR(H486="",K486="",D486=""),"",IF(D486="Long",K486-H486,H486-K486))</x:f>
      </x:c>
      <x:c r="P486" s="63">
        <x:f>IF(O486="","",O486*Paramètres!$B$6*L486)</x:f>
      </x:c>
      <x:c r="Q486" s="61">
        <x:f>IF(OR(M486="",M486=0,O486=""),"",O486/M486)</x:f>
      </x:c>
      <x:c r="R486" s="61" t="n"/>
      <x:c r="S486" s="61" t="n"/>
      <x:c r="T486" s="63">
        <x:f>IF(L486="","",L486*(Paramètres!$B$7+Paramètres!$B$11*Paramètres!$B$5))</x:f>
      </x:c>
      <x:c r="U486" s="63">
        <x:f>IF(P486="","",P486-T486)</x:f>
      </x:c>
      <x:c r="V486" s="60" t="n"/>
      <x:c r="W486" s="64" t="n"/>
      <x:c r="X486" s="64" t="n"/>
    </x:row>
    <x:row r="487">
      <x:c r="A487" s="58" t="n"/>
      <x:c r="B487" s="59" t="n"/>
      <x:c r="C487" s="59" t="n"/>
      <x:c r="D487" s="60" t="n"/>
      <x:c r="E487" s="60" t="n"/>
      <x:c r="F487" s="60" t="n"/>
      <x:c r="G487" s="60" t="n"/>
      <x:c r="H487" s="61" t="n"/>
      <x:c r="I487" s="61" t="n"/>
      <x:c r="J487" s="61" t="n"/>
      <x:c r="K487" s="61" t="n"/>
      <x:c r="L487" s="62" t="n"/>
      <x:c r="M487" s="61">
        <x:f>IF(OR(H487="",I487=""),"",ABS(H487-I487))</x:f>
      </x:c>
      <x:c r="N487" s="63">
        <x:f>IF(M487="","",M487*Paramètres!$B$6*L487)</x:f>
      </x:c>
      <x:c r="O487" s="61">
        <x:f>IF(OR(H487="",K487="",D487=""),"",IF(D487="Long",K487-H487,H487-K487))</x:f>
      </x:c>
      <x:c r="P487" s="63">
        <x:f>IF(O487="","",O487*Paramètres!$B$6*L487)</x:f>
      </x:c>
      <x:c r="Q487" s="61">
        <x:f>IF(OR(M487="",M487=0,O487=""),"",O487/M487)</x:f>
      </x:c>
      <x:c r="R487" s="61" t="n"/>
      <x:c r="S487" s="61" t="n"/>
      <x:c r="T487" s="63">
        <x:f>IF(L487="","",L487*(Paramètres!$B$7+Paramètres!$B$11*Paramètres!$B$5))</x:f>
      </x:c>
      <x:c r="U487" s="63">
        <x:f>IF(P487="","",P487-T487)</x:f>
      </x:c>
      <x:c r="V487" s="60" t="n"/>
      <x:c r="W487" s="64" t="n"/>
      <x:c r="X487" s="64" t="n"/>
    </x:row>
    <x:row r="488">
      <x:c r="A488" s="58" t="n"/>
      <x:c r="B488" s="59" t="n"/>
      <x:c r="C488" s="59" t="n"/>
      <x:c r="D488" s="60" t="n"/>
      <x:c r="E488" s="60" t="n"/>
      <x:c r="F488" s="60" t="n"/>
      <x:c r="G488" s="60" t="n"/>
      <x:c r="H488" s="61" t="n"/>
      <x:c r="I488" s="61" t="n"/>
      <x:c r="J488" s="61" t="n"/>
      <x:c r="K488" s="61" t="n"/>
      <x:c r="L488" s="62" t="n"/>
      <x:c r="M488" s="61">
        <x:f>IF(OR(H488="",I488=""),"",ABS(H488-I488))</x:f>
      </x:c>
      <x:c r="N488" s="63">
        <x:f>IF(M488="","",M488*Paramètres!$B$6*L488)</x:f>
      </x:c>
      <x:c r="O488" s="61">
        <x:f>IF(OR(H488="",K488="",D488=""),"",IF(D488="Long",K488-H488,H488-K488))</x:f>
      </x:c>
      <x:c r="P488" s="63">
        <x:f>IF(O488="","",O488*Paramètres!$B$6*L488)</x:f>
      </x:c>
      <x:c r="Q488" s="61">
        <x:f>IF(OR(M488="",M488=0,O488=""),"",O488/M488)</x:f>
      </x:c>
      <x:c r="R488" s="61" t="n"/>
      <x:c r="S488" s="61" t="n"/>
      <x:c r="T488" s="63">
        <x:f>IF(L488="","",L488*(Paramètres!$B$7+Paramètres!$B$11*Paramètres!$B$5))</x:f>
      </x:c>
      <x:c r="U488" s="63">
        <x:f>IF(P488="","",P488-T488)</x:f>
      </x:c>
      <x:c r="V488" s="60" t="n"/>
      <x:c r="W488" s="64" t="n"/>
      <x:c r="X488" s="64" t="n"/>
    </x:row>
    <x:row r="489">
      <x:c r="A489" s="58" t="n"/>
      <x:c r="B489" s="59" t="n"/>
      <x:c r="C489" s="59" t="n"/>
      <x:c r="D489" s="60" t="n"/>
      <x:c r="E489" s="60" t="n"/>
      <x:c r="F489" s="60" t="n"/>
      <x:c r="G489" s="60" t="n"/>
      <x:c r="H489" s="61" t="n"/>
      <x:c r="I489" s="61" t="n"/>
      <x:c r="J489" s="61" t="n"/>
      <x:c r="K489" s="61" t="n"/>
      <x:c r="L489" s="62" t="n"/>
      <x:c r="M489" s="61">
        <x:f>IF(OR(H489="",I489=""),"",ABS(H489-I489))</x:f>
      </x:c>
      <x:c r="N489" s="63">
        <x:f>IF(M489="","",M489*Paramètres!$B$6*L489)</x:f>
      </x:c>
      <x:c r="O489" s="61">
        <x:f>IF(OR(H489="",K489="",D489=""),"",IF(D489="Long",K489-H489,H489-K489))</x:f>
      </x:c>
      <x:c r="P489" s="63">
        <x:f>IF(O489="","",O489*Paramètres!$B$6*L489)</x:f>
      </x:c>
      <x:c r="Q489" s="61">
        <x:f>IF(OR(M489="",M489=0,O489=""),"",O489/M489)</x:f>
      </x:c>
      <x:c r="R489" s="61" t="n"/>
      <x:c r="S489" s="61" t="n"/>
      <x:c r="T489" s="63">
        <x:f>IF(L489="","",L489*(Paramètres!$B$7+Paramètres!$B$11*Paramètres!$B$5))</x:f>
      </x:c>
      <x:c r="U489" s="63">
        <x:f>IF(P489="","",P489-T489)</x:f>
      </x:c>
      <x:c r="V489" s="60" t="n"/>
      <x:c r="W489" s="64" t="n"/>
      <x:c r="X489" s="64" t="n"/>
    </x:row>
    <x:row r="490">
      <x:c r="A490" s="58" t="n"/>
      <x:c r="B490" s="59" t="n"/>
      <x:c r="C490" s="59" t="n"/>
      <x:c r="D490" s="60" t="n"/>
      <x:c r="E490" s="60" t="n"/>
      <x:c r="F490" s="60" t="n"/>
      <x:c r="G490" s="60" t="n"/>
      <x:c r="H490" s="61" t="n"/>
      <x:c r="I490" s="61" t="n"/>
      <x:c r="J490" s="61" t="n"/>
      <x:c r="K490" s="61" t="n"/>
      <x:c r="L490" s="62" t="n"/>
      <x:c r="M490" s="61">
        <x:f>IF(OR(H490="",I490=""),"",ABS(H490-I490))</x:f>
      </x:c>
      <x:c r="N490" s="63">
        <x:f>IF(M490="","",M490*Paramètres!$B$6*L490)</x:f>
      </x:c>
      <x:c r="O490" s="61">
        <x:f>IF(OR(H490="",K490="",D490=""),"",IF(D490="Long",K490-H490,H490-K490))</x:f>
      </x:c>
      <x:c r="P490" s="63">
        <x:f>IF(O490="","",O490*Paramètres!$B$6*L490)</x:f>
      </x:c>
      <x:c r="Q490" s="61">
        <x:f>IF(OR(M490="",M490=0,O490=""),"",O490/M490)</x:f>
      </x:c>
      <x:c r="R490" s="61" t="n"/>
      <x:c r="S490" s="61" t="n"/>
      <x:c r="T490" s="63">
        <x:f>IF(L490="","",L490*(Paramètres!$B$7+Paramètres!$B$11*Paramètres!$B$5))</x:f>
      </x:c>
      <x:c r="U490" s="63">
        <x:f>IF(P490="","",P490-T490)</x:f>
      </x:c>
      <x:c r="V490" s="60" t="n"/>
      <x:c r="W490" s="64" t="n"/>
      <x:c r="X490" s="64" t="n"/>
    </x:row>
    <x:row r="491">
      <x:c r="A491" s="58" t="n"/>
      <x:c r="B491" s="59" t="n"/>
      <x:c r="C491" s="59" t="n"/>
      <x:c r="D491" s="60" t="n"/>
      <x:c r="E491" s="60" t="n"/>
      <x:c r="F491" s="60" t="n"/>
      <x:c r="G491" s="60" t="n"/>
      <x:c r="H491" s="61" t="n"/>
      <x:c r="I491" s="61" t="n"/>
      <x:c r="J491" s="61" t="n"/>
      <x:c r="K491" s="61" t="n"/>
      <x:c r="L491" s="62" t="n"/>
      <x:c r="M491" s="61">
        <x:f>IF(OR(H491="",I491=""),"",ABS(H491-I491))</x:f>
      </x:c>
      <x:c r="N491" s="63">
        <x:f>IF(M491="","",M491*Paramètres!$B$6*L491)</x:f>
      </x:c>
      <x:c r="O491" s="61">
        <x:f>IF(OR(H491="",K491="",D491=""),"",IF(D491="Long",K491-H491,H491-K491))</x:f>
      </x:c>
      <x:c r="P491" s="63">
        <x:f>IF(O491="","",O491*Paramètres!$B$6*L491)</x:f>
      </x:c>
      <x:c r="Q491" s="61">
        <x:f>IF(OR(M491="",M491=0,O491=""),"",O491/M491)</x:f>
      </x:c>
      <x:c r="R491" s="61" t="n"/>
      <x:c r="S491" s="61" t="n"/>
      <x:c r="T491" s="63">
        <x:f>IF(L491="","",L491*(Paramètres!$B$7+Paramètres!$B$11*Paramètres!$B$5))</x:f>
      </x:c>
      <x:c r="U491" s="63">
        <x:f>IF(P491="","",P491-T491)</x:f>
      </x:c>
      <x:c r="V491" s="60" t="n"/>
      <x:c r="W491" s="64" t="n"/>
      <x:c r="X491" s="64" t="n"/>
    </x:row>
    <x:row r="492">
      <x:c r="A492" s="58" t="n"/>
      <x:c r="B492" s="59" t="n"/>
      <x:c r="C492" s="59" t="n"/>
      <x:c r="D492" s="60" t="n"/>
      <x:c r="E492" s="60" t="n"/>
      <x:c r="F492" s="60" t="n"/>
      <x:c r="G492" s="60" t="n"/>
      <x:c r="H492" s="61" t="n"/>
      <x:c r="I492" s="61" t="n"/>
      <x:c r="J492" s="61" t="n"/>
      <x:c r="K492" s="61" t="n"/>
      <x:c r="L492" s="62" t="n"/>
      <x:c r="M492" s="61">
        <x:f>IF(OR(H492="",I492=""),"",ABS(H492-I492))</x:f>
      </x:c>
      <x:c r="N492" s="63">
        <x:f>IF(M492="","",M492*Paramètres!$B$6*L492)</x:f>
      </x:c>
      <x:c r="O492" s="61">
        <x:f>IF(OR(H492="",K492="",D492=""),"",IF(D492="Long",K492-H492,H492-K492))</x:f>
      </x:c>
      <x:c r="P492" s="63">
        <x:f>IF(O492="","",O492*Paramètres!$B$6*L492)</x:f>
      </x:c>
      <x:c r="Q492" s="61">
        <x:f>IF(OR(M492="",M492=0,O492=""),"",O492/M492)</x:f>
      </x:c>
      <x:c r="R492" s="61" t="n"/>
      <x:c r="S492" s="61" t="n"/>
      <x:c r="T492" s="63">
        <x:f>IF(L492="","",L492*(Paramètres!$B$7+Paramètres!$B$11*Paramètres!$B$5))</x:f>
      </x:c>
      <x:c r="U492" s="63">
        <x:f>IF(P492="","",P492-T492)</x:f>
      </x:c>
      <x:c r="V492" s="60" t="n"/>
      <x:c r="W492" s="64" t="n"/>
      <x:c r="X492" s="64" t="n"/>
    </x:row>
    <x:row r="493">
      <x:c r="A493" s="58" t="n"/>
      <x:c r="B493" s="59" t="n"/>
      <x:c r="C493" s="59" t="n"/>
      <x:c r="D493" s="60" t="n"/>
      <x:c r="E493" s="60" t="n"/>
      <x:c r="F493" s="60" t="n"/>
      <x:c r="G493" s="60" t="n"/>
      <x:c r="H493" s="61" t="n"/>
      <x:c r="I493" s="61" t="n"/>
      <x:c r="J493" s="61" t="n"/>
      <x:c r="K493" s="61" t="n"/>
      <x:c r="L493" s="62" t="n"/>
      <x:c r="M493" s="61">
        <x:f>IF(OR(H493="",I493=""),"",ABS(H493-I493))</x:f>
      </x:c>
      <x:c r="N493" s="63">
        <x:f>IF(M493="","",M493*Paramètres!$B$6*L493)</x:f>
      </x:c>
      <x:c r="O493" s="61">
        <x:f>IF(OR(H493="",K493="",D493=""),"",IF(D493="Long",K493-H493,H493-K493))</x:f>
      </x:c>
      <x:c r="P493" s="63">
        <x:f>IF(O493="","",O493*Paramètres!$B$6*L493)</x:f>
      </x:c>
      <x:c r="Q493" s="61">
        <x:f>IF(OR(M493="",M493=0,O493=""),"",O493/M493)</x:f>
      </x:c>
      <x:c r="R493" s="61" t="n"/>
      <x:c r="S493" s="61" t="n"/>
      <x:c r="T493" s="63">
        <x:f>IF(L493="","",L493*(Paramètres!$B$7+Paramètres!$B$11*Paramètres!$B$5))</x:f>
      </x:c>
      <x:c r="U493" s="63">
        <x:f>IF(P493="","",P493-T493)</x:f>
      </x:c>
      <x:c r="V493" s="60" t="n"/>
      <x:c r="W493" s="64" t="n"/>
      <x:c r="X493" s="64" t="n"/>
    </x:row>
    <x:row r="494">
      <x:c r="A494" s="58" t="n"/>
      <x:c r="B494" s="59" t="n"/>
      <x:c r="C494" s="59" t="n"/>
      <x:c r="D494" s="60" t="n"/>
      <x:c r="E494" s="60" t="n"/>
      <x:c r="F494" s="60" t="n"/>
      <x:c r="G494" s="60" t="n"/>
      <x:c r="H494" s="61" t="n"/>
      <x:c r="I494" s="61" t="n"/>
      <x:c r="J494" s="61" t="n"/>
      <x:c r="K494" s="61" t="n"/>
      <x:c r="L494" s="62" t="n"/>
      <x:c r="M494" s="61">
        <x:f>IF(OR(H494="",I494=""),"",ABS(H494-I494))</x:f>
      </x:c>
      <x:c r="N494" s="63">
        <x:f>IF(M494="","",M494*Paramètres!$B$6*L494)</x:f>
      </x:c>
      <x:c r="O494" s="61">
        <x:f>IF(OR(H494="",K494="",D494=""),"",IF(D494="Long",K494-H494,H494-K494))</x:f>
      </x:c>
      <x:c r="P494" s="63">
        <x:f>IF(O494="","",O494*Paramètres!$B$6*L494)</x:f>
      </x:c>
      <x:c r="Q494" s="61">
        <x:f>IF(OR(M494="",M494=0,O494=""),"",O494/M494)</x:f>
      </x:c>
      <x:c r="R494" s="61" t="n"/>
      <x:c r="S494" s="61" t="n"/>
      <x:c r="T494" s="63">
        <x:f>IF(L494="","",L494*(Paramètres!$B$7+Paramètres!$B$11*Paramètres!$B$5))</x:f>
      </x:c>
      <x:c r="U494" s="63">
        <x:f>IF(P494="","",P494-T494)</x:f>
      </x:c>
      <x:c r="V494" s="60" t="n"/>
      <x:c r="W494" s="64" t="n"/>
      <x:c r="X494" s="64" t="n"/>
    </x:row>
    <x:row r="495">
      <x:c r="A495" s="58" t="n"/>
      <x:c r="B495" s="59" t="n"/>
      <x:c r="C495" s="59" t="n"/>
      <x:c r="D495" s="60" t="n"/>
      <x:c r="E495" s="60" t="n"/>
      <x:c r="F495" s="60" t="n"/>
      <x:c r="G495" s="60" t="n"/>
      <x:c r="H495" s="61" t="n"/>
      <x:c r="I495" s="61" t="n"/>
      <x:c r="J495" s="61" t="n"/>
      <x:c r="K495" s="61" t="n"/>
      <x:c r="L495" s="62" t="n"/>
      <x:c r="M495" s="61">
        <x:f>IF(OR(H495="",I495=""),"",ABS(H495-I495))</x:f>
      </x:c>
      <x:c r="N495" s="63">
        <x:f>IF(M495="","",M495*Paramètres!$B$6*L495)</x:f>
      </x:c>
      <x:c r="O495" s="61">
        <x:f>IF(OR(H495="",K495="",D495=""),"",IF(D495="Long",K495-H495,H495-K495))</x:f>
      </x:c>
      <x:c r="P495" s="63">
        <x:f>IF(O495="","",O495*Paramètres!$B$6*L495)</x:f>
      </x:c>
      <x:c r="Q495" s="61">
        <x:f>IF(OR(M495="",M495=0,O495=""),"",O495/M495)</x:f>
      </x:c>
      <x:c r="R495" s="61" t="n"/>
      <x:c r="S495" s="61" t="n"/>
      <x:c r="T495" s="63">
        <x:f>IF(L495="","",L495*(Paramètres!$B$7+Paramètres!$B$11*Paramètres!$B$5))</x:f>
      </x:c>
      <x:c r="U495" s="63">
        <x:f>IF(P495="","",P495-T495)</x:f>
      </x:c>
      <x:c r="V495" s="60" t="n"/>
      <x:c r="W495" s="64" t="n"/>
      <x:c r="X495" s="64" t="n"/>
    </x:row>
    <x:row r="496">
      <x:c r="A496" s="58" t="n"/>
      <x:c r="B496" s="59" t="n"/>
      <x:c r="C496" s="59" t="n"/>
      <x:c r="D496" s="60" t="n"/>
      <x:c r="E496" s="60" t="n"/>
      <x:c r="F496" s="60" t="n"/>
      <x:c r="G496" s="60" t="n"/>
      <x:c r="H496" s="61" t="n"/>
      <x:c r="I496" s="61" t="n"/>
      <x:c r="J496" s="61" t="n"/>
      <x:c r="K496" s="61" t="n"/>
      <x:c r="L496" s="62" t="n"/>
      <x:c r="M496" s="61">
        <x:f>IF(OR(H496="",I496=""),"",ABS(H496-I496))</x:f>
      </x:c>
      <x:c r="N496" s="63">
        <x:f>IF(M496="","",M496*Paramètres!$B$6*L496)</x:f>
      </x:c>
      <x:c r="O496" s="61">
        <x:f>IF(OR(H496="",K496="",D496=""),"",IF(D496="Long",K496-H496,H496-K496))</x:f>
      </x:c>
      <x:c r="P496" s="63">
        <x:f>IF(O496="","",O496*Paramètres!$B$6*L496)</x:f>
      </x:c>
      <x:c r="Q496" s="61">
        <x:f>IF(OR(M496="",M496=0,O496=""),"",O496/M496)</x:f>
      </x:c>
      <x:c r="R496" s="61" t="n"/>
      <x:c r="S496" s="61" t="n"/>
      <x:c r="T496" s="63">
        <x:f>IF(L496="","",L496*(Paramètres!$B$7+Paramètres!$B$11*Paramètres!$B$5))</x:f>
      </x:c>
      <x:c r="U496" s="63">
        <x:f>IF(P496="","",P496-T496)</x:f>
      </x:c>
      <x:c r="V496" s="60" t="n"/>
      <x:c r="W496" s="64" t="n"/>
      <x:c r="X496" s="64" t="n"/>
    </x:row>
    <x:row r="497">
      <x:c r="A497" s="58" t="n"/>
      <x:c r="B497" s="59" t="n"/>
      <x:c r="C497" s="59" t="n"/>
      <x:c r="D497" s="60" t="n"/>
      <x:c r="E497" s="60" t="n"/>
      <x:c r="F497" s="60" t="n"/>
      <x:c r="G497" s="60" t="n"/>
      <x:c r="H497" s="61" t="n"/>
      <x:c r="I497" s="61" t="n"/>
      <x:c r="J497" s="61" t="n"/>
      <x:c r="K497" s="61" t="n"/>
      <x:c r="L497" s="62" t="n"/>
      <x:c r="M497" s="61">
        <x:f>IF(OR(H497="",I497=""),"",ABS(H497-I497))</x:f>
      </x:c>
      <x:c r="N497" s="63">
        <x:f>IF(M497="","",M497*Paramètres!$B$6*L497)</x:f>
      </x:c>
      <x:c r="O497" s="61">
        <x:f>IF(OR(H497="",K497="",D497=""),"",IF(D497="Long",K497-H497,H497-K497))</x:f>
      </x:c>
      <x:c r="P497" s="63">
        <x:f>IF(O497="","",O497*Paramètres!$B$6*L497)</x:f>
      </x:c>
      <x:c r="Q497" s="61">
        <x:f>IF(OR(M497="",M497=0,O497=""),"",O497/M497)</x:f>
      </x:c>
      <x:c r="R497" s="61" t="n"/>
      <x:c r="S497" s="61" t="n"/>
      <x:c r="T497" s="63">
        <x:f>IF(L497="","",L497*(Paramètres!$B$7+Paramètres!$B$11*Paramètres!$B$5))</x:f>
      </x:c>
      <x:c r="U497" s="63">
        <x:f>IF(P497="","",P497-T497)</x:f>
      </x:c>
      <x:c r="V497" s="60" t="n"/>
      <x:c r="W497" s="64" t="n"/>
      <x:c r="X497" s="64" t="n"/>
    </x:row>
    <x:row r="498">
      <x:c r="A498" s="58" t="n"/>
      <x:c r="B498" s="59" t="n"/>
      <x:c r="C498" s="59" t="n"/>
      <x:c r="D498" s="60" t="n"/>
      <x:c r="E498" s="60" t="n"/>
      <x:c r="F498" s="60" t="n"/>
      <x:c r="G498" s="60" t="n"/>
      <x:c r="H498" s="61" t="n"/>
      <x:c r="I498" s="61" t="n"/>
      <x:c r="J498" s="61" t="n"/>
      <x:c r="K498" s="61" t="n"/>
      <x:c r="L498" s="62" t="n"/>
      <x:c r="M498" s="61">
        <x:f>IF(OR(H498="",I498=""),"",ABS(H498-I498))</x:f>
      </x:c>
      <x:c r="N498" s="63">
        <x:f>IF(M498="","",M498*Paramètres!$B$6*L498)</x:f>
      </x:c>
      <x:c r="O498" s="61">
        <x:f>IF(OR(H498="",K498="",D498=""),"",IF(D498="Long",K498-H498,H498-K498))</x:f>
      </x:c>
      <x:c r="P498" s="63">
        <x:f>IF(O498="","",O498*Paramètres!$B$6*L498)</x:f>
      </x:c>
      <x:c r="Q498" s="61">
        <x:f>IF(OR(M498="",M498=0,O498=""),"",O498/M498)</x:f>
      </x:c>
      <x:c r="R498" s="61" t="n"/>
      <x:c r="S498" s="61" t="n"/>
      <x:c r="T498" s="63">
        <x:f>IF(L498="","",L498*(Paramètres!$B$7+Paramètres!$B$11*Paramètres!$B$5))</x:f>
      </x:c>
      <x:c r="U498" s="63">
        <x:f>IF(P498="","",P498-T498)</x:f>
      </x:c>
      <x:c r="V498" s="60" t="n"/>
      <x:c r="W498" s="64" t="n"/>
      <x:c r="X498" s="64" t="n"/>
    </x:row>
    <x:row r="499">
      <x:c r="A499" s="58" t="n"/>
      <x:c r="B499" s="59" t="n"/>
      <x:c r="C499" s="59" t="n"/>
      <x:c r="D499" s="60" t="n"/>
      <x:c r="E499" s="60" t="n"/>
      <x:c r="F499" s="60" t="n"/>
      <x:c r="G499" s="60" t="n"/>
      <x:c r="H499" s="61" t="n"/>
      <x:c r="I499" s="61" t="n"/>
      <x:c r="J499" s="61" t="n"/>
      <x:c r="K499" s="61" t="n"/>
      <x:c r="L499" s="62" t="n"/>
      <x:c r="M499" s="61">
        <x:f>IF(OR(H499="",I499=""),"",ABS(H499-I499))</x:f>
      </x:c>
      <x:c r="N499" s="63">
        <x:f>IF(M499="","",M499*Paramètres!$B$6*L499)</x:f>
      </x:c>
      <x:c r="O499" s="61">
        <x:f>IF(OR(H499="",K499="",D499=""),"",IF(D499="Long",K499-H499,H499-K499))</x:f>
      </x:c>
      <x:c r="P499" s="63">
        <x:f>IF(O499="","",O499*Paramètres!$B$6*L499)</x:f>
      </x:c>
      <x:c r="Q499" s="61">
        <x:f>IF(OR(M499="",M499=0,O499=""),"",O499/M499)</x:f>
      </x:c>
      <x:c r="R499" s="61" t="n"/>
      <x:c r="S499" s="61" t="n"/>
      <x:c r="T499" s="63">
        <x:f>IF(L499="","",L499*(Paramètres!$B$7+Paramètres!$B$11*Paramètres!$B$5))</x:f>
      </x:c>
      <x:c r="U499" s="63">
        <x:f>IF(P499="","",P499-T499)</x:f>
      </x:c>
      <x:c r="V499" s="60" t="n"/>
      <x:c r="W499" s="64" t="n"/>
      <x:c r="X499" s="64" t="n"/>
    </x:row>
    <x:row r="500">
      <x:c r="A500" s="58" t="n"/>
      <x:c r="B500" s="59" t="n"/>
      <x:c r="C500" s="59" t="n"/>
      <x:c r="D500" s="60" t="n"/>
      <x:c r="E500" s="60" t="n"/>
      <x:c r="F500" s="60" t="n"/>
      <x:c r="G500" s="60" t="n"/>
      <x:c r="H500" s="61" t="n"/>
      <x:c r="I500" s="61" t="n"/>
      <x:c r="J500" s="61" t="n"/>
      <x:c r="K500" s="61" t="n"/>
      <x:c r="L500" s="62" t="n"/>
      <x:c r="M500" s="61">
        <x:f>IF(OR(H500="",I500=""),"",ABS(H500-I500))</x:f>
      </x:c>
      <x:c r="N500" s="63">
        <x:f>IF(M500="","",M500*Paramètres!$B$6*L500)</x:f>
      </x:c>
      <x:c r="O500" s="61">
        <x:f>IF(OR(H500="",K500="",D500=""),"",IF(D500="Long",K500-H500,H500-K500))</x:f>
      </x:c>
      <x:c r="P500" s="63">
        <x:f>IF(O500="","",O500*Paramètres!$B$6*L500)</x:f>
      </x:c>
      <x:c r="Q500" s="61">
        <x:f>IF(OR(M500="",M500=0,O500=""),"",O500/M500)</x:f>
      </x:c>
      <x:c r="R500" s="61" t="n"/>
      <x:c r="S500" s="61" t="n"/>
      <x:c r="T500" s="63">
        <x:f>IF(L500="","",L500*(Paramètres!$B$7+Paramètres!$B$11*Paramètres!$B$5))</x:f>
      </x:c>
      <x:c r="U500" s="63">
        <x:f>IF(P500="","",P500-T500)</x:f>
      </x:c>
      <x:c r="V500" s="60" t="n"/>
      <x:c r="W500" s="64" t="n"/>
      <x:c r="X500" s="64" t="n"/>
    </x:row>
    <x:row r="501">
      <x:c r="A501" s="58" t="n"/>
      <x:c r="B501" s="59" t="n"/>
      <x:c r="C501" s="59" t="n"/>
      <x:c r="D501" s="60" t="n"/>
      <x:c r="E501" s="60" t="n"/>
      <x:c r="F501" s="60" t="n"/>
      <x:c r="G501" s="60" t="n"/>
      <x:c r="H501" s="61" t="n"/>
      <x:c r="I501" s="61" t="n"/>
      <x:c r="J501" s="61" t="n"/>
      <x:c r="K501" s="61" t="n"/>
      <x:c r="L501" s="62" t="n"/>
      <x:c r="M501" s="61">
        <x:f>IF(OR(H501="",I501=""),"",ABS(H501-I501))</x:f>
      </x:c>
      <x:c r="N501" s="63">
        <x:f>IF(M501="","",M501*Paramètres!$B$6*L501)</x:f>
      </x:c>
      <x:c r="O501" s="61">
        <x:f>IF(OR(H501="",K501="",D501=""),"",IF(D501="Long",K501-H501,H501-K501))</x:f>
      </x:c>
      <x:c r="P501" s="63">
        <x:f>IF(O501="","",O501*Paramètres!$B$6*L501)</x:f>
      </x:c>
      <x:c r="Q501" s="61">
        <x:f>IF(OR(M501="",M501=0,O501=""),"",O501/M501)</x:f>
      </x:c>
      <x:c r="R501" s="61" t="n"/>
      <x:c r="S501" s="61" t="n"/>
      <x:c r="T501" s="63">
        <x:f>IF(L501="","",L501*(Paramètres!$B$7+Paramètres!$B$11*Paramètres!$B$5))</x:f>
      </x:c>
      <x:c r="U501" s="63">
        <x:f>IF(P501="","",P501-T501)</x:f>
      </x:c>
      <x:c r="V501" s="60" t="n"/>
      <x:c r="W501" s="64" t="n"/>
      <x:c r="X501" s="64" t="n"/>
    </x:row>
  </x:sheetData>
  <x:pageMargins left="0.7" right="0.7" top="0.75" bottom="0.75" header="0.3" footer="0.3"/>
  <x:tableParts count="1">
    <x:tablePart xmlns:r="http://schemas.openxmlformats.org/officeDocument/2006/relationships" r:id="Rdad4841394354b7e"/>
  </x:tableParts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style="46" customWidth="1"/>
    <x:col min="2" max="2" width="10" style="46" customWidth="1"/>
    <x:col min="3" max="3" width="8" style="46" customWidth="1"/>
    <x:col min="4" max="4" width="8" style="46" customWidth="1"/>
    <x:col min="5" max="5" width="10" style="46" customWidth="1"/>
    <x:col min="6" max="6" width="14" style="46" customWidth="1"/>
    <x:col min="7" max="7" width="14" style="46" customWidth="1"/>
    <x:col min="8" max="8" width="12" style="46" customWidth="1"/>
    <x:col min="9" max="9" width="10" style="46" customWidth="1"/>
    <x:col min="10" max="10" width="28" style="46" customWidth="1"/>
  </x:cols>
  <x:sheetData>
    <x:row r="1">
      <x:c r="A1" s="57" t="inlineStr">
        <x:is>
          <x:t xml:space="preserve">Date</x:t>
        </x:is>
      </x:c>
      <x:c r="B1" s="57" t="inlineStr">
        <x:is>
          <x:t xml:space="preserve">Nb trades</x:t>
        </x:is>
      </x:c>
      <x:c r="C1" s="57" t="inlineStr">
        <x:is>
          <x:t xml:space="preserve">Wins</x:t>
        </x:is>
      </x:c>
      <x:c r="D1" s="57" t="inlineStr">
        <x:is>
          <x:t xml:space="preserve">Losses</x:t>
        </x:is>
      </x:c>
      <x:c r="E1" s="57" t="inlineStr">
        <x:is>
          <x:t xml:space="preserve">Win rate</x:t>
        </x:is>
      </x:c>
      <x:c r="F1" s="57" t="inlineStr">
        <x:is>
          <x:t xml:space="preserve">PnL net ($)</x:t>
        </x:is>
      </x:c>
      <x:c r="G1" s="57" t="inlineStr">
        <x:is>
          <x:t xml:space="preserve">PnL net (pts)</x:t>
        </x:is>
      </x:c>
      <x:c r="H1" s="57" t="inlineStr">
        <x:is>
          <x:t xml:space="preserve">Profit factor</x:t>
        </x:is>
      </x:c>
      <x:c r="I1" s="57" t="inlineStr">
        <x:is>
          <x:t xml:space="preserve">Avg R</x:t>
        </x:is>
      </x:c>
      <x:c r="J1" s="57" t="inlineStr">
        <x:is>
          <x:t xml:space="preserve">Notes</x:t>
        </x:is>
      </x:c>
    </x:row>
    <x:row r="2">
      <x:c r="A2" s="58" t="n"/>
      <x:c r="B2" s="60">
        <x:f>IF(A2="","",COUNTIFS(Trades!$A$2:$A$501,A2))</x:f>
      </x:c>
      <x:c r="C2" s="60">
        <x:f>IF(A2="","",COUNTIFS(Trades!$A$2:$A$501,A2,Trades!$U$2:$U$501,"&gt;0"))</x:f>
      </x:c>
      <x:c r="D2" s="60">
        <x:f>IF(A2="","",COUNTIFS(Trades!$A$2:$A$501,A2,Trades!$U$2:$U$501,"&lt;0"))</x:f>
      </x:c>
      <x:c r="E2" s="65">
        <x:f>IF(OR(A2="",B2=0),"",C2/B2)</x:f>
      </x:c>
      <x:c r="F2" s="63">
        <x:f>IF(A2="","",SUMIFS(Trades!$U$2:$U$501,Trades!$A$2:$A$501,A2))</x:f>
      </x:c>
      <x:c r="G2" s="61">
        <x:f>IF(A2="","",SUMIFS(Trades!$O$2:$O$501,Trades!$A$2:$A$501,A2))</x:f>
      </x:c>
      <x:c r="H2" s="61">
        <x:f>IF(A2="","",IFERROR(SUMIFS(Trades!$U$2:$U$501,Trades!$A$2:$A$501,A2,Trades!$U$2:$U$501,"&gt;0")/(-SUMIFS(Trades!$U$2:$U$501,Trades!$A$2:$A$501,A2,Trades!$U$2:$U$501,"&lt;0")),""))</x:f>
      </x:c>
      <x:c r="I2" s="61">
        <x:f>IF(A2="","",IFERROR(AVERAGEIFS(Trades!$Q$2:$Q$501,Trades!$A$2:$A$501,A2,Trades!$Q$2:$Q$501,"&lt;&gt;"),""))</x:f>
      </x:c>
      <x:c r="J2" s="64" t="n"/>
    </x:row>
    <x:row r="3">
      <x:c r="A3" s="58" t="n"/>
      <x:c r="B3" s="60">
        <x:f>IF(A3="","",COUNTIFS(Trades!$A$2:$A$501,A3))</x:f>
      </x:c>
      <x:c r="C3" s="60">
        <x:f>IF(A3="","",COUNTIFS(Trades!$A$2:$A$501,A3,Trades!$U$2:$U$501,"&gt;0"))</x:f>
      </x:c>
      <x:c r="D3" s="60">
        <x:f>IF(A3="","",COUNTIFS(Trades!$A$2:$A$501,A3,Trades!$U$2:$U$501,"&lt;0"))</x:f>
      </x:c>
      <x:c r="E3" s="65">
        <x:f>IF(OR(A3="",B3=0),"",C3/B3)</x:f>
      </x:c>
      <x:c r="F3" s="63">
        <x:f>IF(A3="","",SUMIFS(Trades!$U$2:$U$501,Trades!$A$2:$A$501,A3))</x:f>
      </x:c>
      <x:c r="G3" s="61">
        <x:f>IF(A3="","",SUMIFS(Trades!$O$2:$O$501,Trades!$A$2:$A$501,A3))</x:f>
      </x:c>
      <x:c r="H3" s="61">
        <x:f>IF(A3="","",IFERROR(SUMIFS(Trades!$U$2:$U$501,Trades!$A$2:$A$501,A3,Trades!$U$2:$U$501,"&gt;0")/(-SUMIFS(Trades!$U$2:$U$501,Trades!$A$2:$A$501,A3,Trades!$U$2:$U$501,"&lt;0")),""))</x:f>
      </x:c>
      <x:c r="I3" s="61">
        <x:f>IF(A3="","",IFERROR(AVERAGEIFS(Trades!$Q$2:$Q$501,Trades!$A$2:$A$501,A3,Trades!$Q$2:$Q$501,"&lt;&gt;"),""))</x:f>
      </x:c>
      <x:c r="J3" s="64" t="n"/>
    </x:row>
    <x:row r="4">
      <x:c r="A4" s="58" t="n"/>
      <x:c r="B4" s="60">
        <x:f>IF(A4="","",COUNTIFS(Trades!$A$2:$A$501,A4))</x:f>
      </x:c>
      <x:c r="C4" s="60">
        <x:f>IF(A4="","",COUNTIFS(Trades!$A$2:$A$501,A4,Trades!$U$2:$U$501,"&gt;0"))</x:f>
      </x:c>
      <x:c r="D4" s="60">
        <x:f>IF(A4="","",COUNTIFS(Trades!$A$2:$A$501,A4,Trades!$U$2:$U$501,"&lt;0"))</x:f>
      </x:c>
      <x:c r="E4" s="65">
        <x:f>IF(OR(A4="",B4=0),"",C4/B4)</x:f>
      </x:c>
      <x:c r="F4" s="63">
        <x:f>IF(A4="","",SUMIFS(Trades!$U$2:$U$501,Trades!$A$2:$A$501,A4))</x:f>
      </x:c>
      <x:c r="G4" s="61">
        <x:f>IF(A4="","",SUMIFS(Trades!$O$2:$O$501,Trades!$A$2:$A$501,A4))</x:f>
      </x:c>
      <x:c r="H4" s="61">
        <x:f>IF(A4="","",IFERROR(SUMIFS(Trades!$U$2:$U$501,Trades!$A$2:$A$501,A4,Trades!$U$2:$U$501,"&gt;0")/(-SUMIFS(Trades!$U$2:$U$501,Trades!$A$2:$A$501,A4,Trades!$U$2:$U$501,"&lt;0")),""))</x:f>
      </x:c>
      <x:c r="I4" s="61">
        <x:f>IF(A4="","",IFERROR(AVERAGEIFS(Trades!$Q$2:$Q$501,Trades!$A$2:$A$501,A4,Trades!$Q$2:$Q$501,"&lt;&gt;"),""))</x:f>
      </x:c>
      <x:c r="J4" s="64" t="n"/>
    </x:row>
    <x:row r="5">
      <x:c r="A5" s="58" t="n"/>
      <x:c r="B5" s="60">
        <x:f>IF(A5="","",COUNTIFS(Trades!$A$2:$A$501,A5))</x:f>
      </x:c>
      <x:c r="C5" s="60">
        <x:f>IF(A5="","",COUNTIFS(Trades!$A$2:$A$501,A5,Trades!$U$2:$U$501,"&gt;0"))</x:f>
      </x:c>
      <x:c r="D5" s="60">
        <x:f>IF(A5="","",COUNTIFS(Trades!$A$2:$A$501,A5,Trades!$U$2:$U$501,"&lt;0"))</x:f>
      </x:c>
      <x:c r="E5" s="65">
        <x:f>IF(OR(A5="",B5=0),"",C5/B5)</x:f>
      </x:c>
      <x:c r="F5" s="63">
        <x:f>IF(A5="","",SUMIFS(Trades!$U$2:$U$501,Trades!$A$2:$A$501,A5))</x:f>
      </x:c>
      <x:c r="G5" s="61">
        <x:f>IF(A5="","",SUMIFS(Trades!$O$2:$O$501,Trades!$A$2:$A$501,A5))</x:f>
      </x:c>
      <x:c r="H5" s="61">
        <x:f>IF(A5="","",IFERROR(SUMIFS(Trades!$U$2:$U$501,Trades!$A$2:$A$501,A5,Trades!$U$2:$U$501,"&gt;0")/(-SUMIFS(Trades!$U$2:$U$501,Trades!$A$2:$A$501,A5,Trades!$U$2:$U$501,"&lt;0")),""))</x:f>
      </x:c>
      <x:c r="I5" s="61">
        <x:f>IF(A5="","",IFERROR(AVERAGEIFS(Trades!$Q$2:$Q$501,Trades!$A$2:$A$501,A5,Trades!$Q$2:$Q$501,"&lt;&gt;"),""))</x:f>
      </x:c>
      <x:c r="J5" s="64" t="n"/>
    </x:row>
    <x:row r="6">
      <x:c r="A6" s="58" t="n"/>
      <x:c r="B6" s="60">
        <x:f>IF(A6="","",COUNTIFS(Trades!$A$2:$A$501,A6))</x:f>
      </x:c>
      <x:c r="C6" s="60">
        <x:f>IF(A6="","",COUNTIFS(Trades!$A$2:$A$501,A6,Trades!$U$2:$U$501,"&gt;0"))</x:f>
      </x:c>
      <x:c r="D6" s="60">
        <x:f>IF(A6="","",COUNTIFS(Trades!$A$2:$A$501,A6,Trades!$U$2:$U$501,"&lt;0"))</x:f>
      </x:c>
      <x:c r="E6" s="65">
        <x:f>IF(OR(A6="",B6=0),"",C6/B6)</x:f>
      </x:c>
      <x:c r="F6" s="63">
        <x:f>IF(A6="","",SUMIFS(Trades!$U$2:$U$501,Trades!$A$2:$A$501,A6))</x:f>
      </x:c>
      <x:c r="G6" s="61">
        <x:f>IF(A6="","",SUMIFS(Trades!$O$2:$O$501,Trades!$A$2:$A$501,A6))</x:f>
      </x:c>
      <x:c r="H6" s="61">
        <x:f>IF(A6="","",IFERROR(SUMIFS(Trades!$U$2:$U$501,Trades!$A$2:$A$501,A6,Trades!$U$2:$U$501,"&gt;0")/(-SUMIFS(Trades!$U$2:$U$501,Trades!$A$2:$A$501,A6,Trades!$U$2:$U$501,"&lt;0")),""))</x:f>
      </x:c>
      <x:c r="I6" s="61">
        <x:f>IF(A6="","",IFERROR(AVERAGEIFS(Trades!$Q$2:$Q$501,Trades!$A$2:$A$501,A6,Trades!$Q$2:$Q$501,"&lt;&gt;"),""))</x:f>
      </x:c>
      <x:c r="J6" s="64" t="n"/>
    </x:row>
    <x:row r="7">
      <x:c r="A7" s="58" t="n"/>
      <x:c r="B7" s="60">
        <x:f>IF(A7="","",COUNTIFS(Trades!$A$2:$A$501,A7))</x:f>
      </x:c>
      <x:c r="C7" s="60">
        <x:f>IF(A7="","",COUNTIFS(Trades!$A$2:$A$501,A7,Trades!$U$2:$U$501,"&gt;0"))</x:f>
      </x:c>
      <x:c r="D7" s="60">
        <x:f>IF(A7="","",COUNTIFS(Trades!$A$2:$A$501,A7,Trades!$U$2:$U$501,"&lt;0"))</x:f>
      </x:c>
      <x:c r="E7" s="65">
        <x:f>IF(OR(A7="",B7=0),"",C7/B7)</x:f>
      </x:c>
      <x:c r="F7" s="63">
        <x:f>IF(A7="","",SUMIFS(Trades!$U$2:$U$501,Trades!$A$2:$A$501,A7))</x:f>
      </x:c>
      <x:c r="G7" s="61">
        <x:f>IF(A7="","",SUMIFS(Trades!$O$2:$O$501,Trades!$A$2:$A$501,A7))</x:f>
      </x:c>
      <x:c r="H7" s="61">
        <x:f>IF(A7="","",IFERROR(SUMIFS(Trades!$U$2:$U$501,Trades!$A$2:$A$501,A7,Trades!$U$2:$U$501,"&gt;0")/(-SUMIFS(Trades!$U$2:$U$501,Trades!$A$2:$A$501,A7,Trades!$U$2:$U$501,"&lt;0")),""))</x:f>
      </x:c>
      <x:c r="I7" s="61">
        <x:f>IF(A7="","",IFERROR(AVERAGEIFS(Trades!$Q$2:$Q$501,Trades!$A$2:$A$501,A7,Trades!$Q$2:$Q$501,"&lt;&gt;"),""))</x:f>
      </x:c>
      <x:c r="J7" s="64" t="n"/>
    </x:row>
    <x:row r="8">
      <x:c r="A8" s="58" t="n"/>
      <x:c r="B8" s="60">
        <x:f>IF(A8="","",COUNTIFS(Trades!$A$2:$A$501,A8))</x:f>
      </x:c>
      <x:c r="C8" s="60">
        <x:f>IF(A8="","",COUNTIFS(Trades!$A$2:$A$501,A8,Trades!$U$2:$U$501,"&gt;0"))</x:f>
      </x:c>
      <x:c r="D8" s="60">
        <x:f>IF(A8="","",COUNTIFS(Trades!$A$2:$A$501,A8,Trades!$U$2:$U$501,"&lt;0"))</x:f>
      </x:c>
      <x:c r="E8" s="65">
        <x:f>IF(OR(A8="",B8=0),"",C8/B8)</x:f>
      </x:c>
      <x:c r="F8" s="63">
        <x:f>IF(A8="","",SUMIFS(Trades!$U$2:$U$501,Trades!$A$2:$A$501,A8))</x:f>
      </x:c>
      <x:c r="G8" s="61">
        <x:f>IF(A8="","",SUMIFS(Trades!$O$2:$O$501,Trades!$A$2:$A$501,A8))</x:f>
      </x:c>
      <x:c r="H8" s="61">
        <x:f>IF(A8="","",IFERROR(SUMIFS(Trades!$U$2:$U$501,Trades!$A$2:$A$501,A8,Trades!$U$2:$U$501,"&gt;0")/(-SUMIFS(Trades!$U$2:$U$501,Trades!$A$2:$A$501,A8,Trades!$U$2:$U$501,"&lt;0")),""))</x:f>
      </x:c>
      <x:c r="I8" s="61">
        <x:f>IF(A8="","",IFERROR(AVERAGEIFS(Trades!$Q$2:$Q$501,Trades!$A$2:$A$501,A8,Trades!$Q$2:$Q$501,"&lt;&gt;"),""))</x:f>
      </x:c>
      <x:c r="J8" s="64" t="n"/>
    </x:row>
    <x:row r="9">
      <x:c r="A9" s="58" t="n"/>
      <x:c r="B9" s="60">
        <x:f>IF(A9="","",COUNTIFS(Trades!$A$2:$A$501,A9))</x:f>
      </x:c>
      <x:c r="C9" s="60">
        <x:f>IF(A9="","",COUNTIFS(Trades!$A$2:$A$501,A9,Trades!$U$2:$U$501,"&gt;0"))</x:f>
      </x:c>
      <x:c r="D9" s="60">
        <x:f>IF(A9="","",COUNTIFS(Trades!$A$2:$A$501,A9,Trades!$U$2:$U$501,"&lt;0"))</x:f>
      </x:c>
      <x:c r="E9" s="65">
        <x:f>IF(OR(A9="",B9=0),"",C9/B9)</x:f>
      </x:c>
      <x:c r="F9" s="63">
        <x:f>IF(A9="","",SUMIFS(Trades!$U$2:$U$501,Trades!$A$2:$A$501,A9))</x:f>
      </x:c>
      <x:c r="G9" s="61">
        <x:f>IF(A9="","",SUMIFS(Trades!$O$2:$O$501,Trades!$A$2:$A$501,A9))</x:f>
      </x:c>
      <x:c r="H9" s="61">
        <x:f>IF(A9="","",IFERROR(SUMIFS(Trades!$U$2:$U$501,Trades!$A$2:$A$501,A9,Trades!$U$2:$U$501,"&gt;0")/(-SUMIFS(Trades!$U$2:$U$501,Trades!$A$2:$A$501,A9,Trades!$U$2:$U$501,"&lt;0")),""))</x:f>
      </x:c>
      <x:c r="I9" s="61">
        <x:f>IF(A9="","",IFERROR(AVERAGEIFS(Trades!$Q$2:$Q$501,Trades!$A$2:$A$501,A9,Trades!$Q$2:$Q$501,"&lt;&gt;"),""))</x:f>
      </x:c>
      <x:c r="J9" s="64" t="n"/>
    </x:row>
    <x:row r="10">
      <x:c r="A10" s="58" t="n"/>
      <x:c r="B10" s="60">
        <x:f>IF(A10="","",COUNTIFS(Trades!$A$2:$A$501,A10))</x:f>
      </x:c>
      <x:c r="C10" s="60">
        <x:f>IF(A10="","",COUNTIFS(Trades!$A$2:$A$501,A10,Trades!$U$2:$U$501,"&gt;0"))</x:f>
      </x:c>
      <x:c r="D10" s="60">
        <x:f>IF(A10="","",COUNTIFS(Trades!$A$2:$A$501,A10,Trades!$U$2:$U$501,"&lt;0"))</x:f>
      </x:c>
      <x:c r="E10" s="65">
        <x:f>IF(OR(A10="",B10=0),"",C10/B10)</x:f>
      </x:c>
      <x:c r="F10" s="63">
        <x:f>IF(A10="","",SUMIFS(Trades!$U$2:$U$501,Trades!$A$2:$A$501,A10))</x:f>
      </x:c>
      <x:c r="G10" s="61">
        <x:f>IF(A10="","",SUMIFS(Trades!$O$2:$O$501,Trades!$A$2:$A$501,A10))</x:f>
      </x:c>
      <x:c r="H10" s="61">
        <x:f>IF(A10="","",IFERROR(SUMIFS(Trades!$U$2:$U$501,Trades!$A$2:$A$501,A10,Trades!$U$2:$U$501,"&gt;0")/(-SUMIFS(Trades!$U$2:$U$501,Trades!$A$2:$A$501,A10,Trades!$U$2:$U$501,"&lt;0")),""))</x:f>
      </x:c>
      <x:c r="I10" s="61">
        <x:f>IF(A10="","",IFERROR(AVERAGEIFS(Trades!$Q$2:$Q$501,Trades!$A$2:$A$501,A10,Trades!$Q$2:$Q$501,"&lt;&gt;"),""))</x:f>
      </x:c>
      <x:c r="J10" s="64" t="n"/>
    </x:row>
    <x:row r="11">
      <x:c r="A11" s="58" t="n"/>
      <x:c r="B11" s="60">
        <x:f>IF(A11="","",COUNTIFS(Trades!$A$2:$A$501,A11))</x:f>
      </x:c>
      <x:c r="C11" s="60">
        <x:f>IF(A11="","",COUNTIFS(Trades!$A$2:$A$501,A11,Trades!$U$2:$U$501,"&gt;0"))</x:f>
      </x:c>
      <x:c r="D11" s="60">
        <x:f>IF(A11="","",COUNTIFS(Trades!$A$2:$A$501,A11,Trades!$U$2:$U$501,"&lt;0"))</x:f>
      </x:c>
      <x:c r="E11" s="65">
        <x:f>IF(OR(A11="",B11=0),"",C11/B11)</x:f>
      </x:c>
      <x:c r="F11" s="63">
        <x:f>IF(A11="","",SUMIFS(Trades!$U$2:$U$501,Trades!$A$2:$A$501,A11))</x:f>
      </x:c>
      <x:c r="G11" s="61">
        <x:f>IF(A11="","",SUMIFS(Trades!$O$2:$O$501,Trades!$A$2:$A$501,A11))</x:f>
      </x:c>
      <x:c r="H11" s="61">
        <x:f>IF(A11="","",IFERROR(SUMIFS(Trades!$U$2:$U$501,Trades!$A$2:$A$501,A11,Trades!$U$2:$U$501,"&gt;0")/(-SUMIFS(Trades!$U$2:$U$501,Trades!$A$2:$A$501,A11,Trades!$U$2:$U$501,"&lt;0")),""))</x:f>
      </x:c>
      <x:c r="I11" s="61">
        <x:f>IF(A11="","",IFERROR(AVERAGEIFS(Trades!$Q$2:$Q$501,Trades!$A$2:$A$501,A11,Trades!$Q$2:$Q$501,"&lt;&gt;"),""))</x:f>
      </x:c>
      <x:c r="J11" s="64" t="n"/>
    </x:row>
    <x:row r="12">
      <x:c r="A12" s="58" t="n"/>
      <x:c r="B12" s="60">
        <x:f>IF(A12="","",COUNTIFS(Trades!$A$2:$A$501,A12))</x:f>
      </x:c>
      <x:c r="C12" s="60">
        <x:f>IF(A12="","",COUNTIFS(Trades!$A$2:$A$501,A12,Trades!$U$2:$U$501,"&gt;0"))</x:f>
      </x:c>
      <x:c r="D12" s="60">
        <x:f>IF(A12="","",COUNTIFS(Trades!$A$2:$A$501,A12,Trades!$U$2:$U$501,"&lt;0"))</x:f>
      </x:c>
      <x:c r="E12" s="65">
        <x:f>IF(OR(A12="",B12=0),"",C12/B12)</x:f>
      </x:c>
      <x:c r="F12" s="63">
        <x:f>IF(A12="","",SUMIFS(Trades!$U$2:$U$501,Trades!$A$2:$A$501,A12))</x:f>
      </x:c>
      <x:c r="G12" s="61">
        <x:f>IF(A12="","",SUMIFS(Trades!$O$2:$O$501,Trades!$A$2:$A$501,A12))</x:f>
      </x:c>
      <x:c r="H12" s="61">
        <x:f>IF(A12="","",IFERROR(SUMIFS(Trades!$U$2:$U$501,Trades!$A$2:$A$501,A12,Trades!$U$2:$U$501,"&gt;0")/(-SUMIFS(Trades!$U$2:$U$501,Trades!$A$2:$A$501,A12,Trades!$U$2:$U$501,"&lt;0")),""))</x:f>
      </x:c>
      <x:c r="I12" s="61">
        <x:f>IF(A12="","",IFERROR(AVERAGEIFS(Trades!$Q$2:$Q$501,Trades!$A$2:$A$501,A12,Trades!$Q$2:$Q$501,"&lt;&gt;"),""))</x:f>
      </x:c>
      <x:c r="J12" s="64" t="n"/>
    </x:row>
    <x:row r="13">
      <x:c r="A13" s="58" t="n"/>
      <x:c r="B13" s="60">
        <x:f>IF(A13="","",COUNTIFS(Trades!$A$2:$A$501,A13))</x:f>
      </x:c>
      <x:c r="C13" s="60">
        <x:f>IF(A13="","",COUNTIFS(Trades!$A$2:$A$501,A13,Trades!$U$2:$U$501,"&gt;0"))</x:f>
      </x:c>
      <x:c r="D13" s="60">
        <x:f>IF(A13="","",COUNTIFS(Trades!$A$2:$A$501,A13,Trades!$U$2:$U$501,"&lt;0"))</x:f>
      </x:c>
      <x:c r="E13" s="65">
        <x:f>IF(OR(A13="",B13=0),"",C13/B13)</x:f>
      </x:c>
      <x:c r="F13" s="63">
        <x:f>IF(A13="","",SUMIFS(Trades!$U$2:$U$501,Trades!$A$2:$A$501,A13))</x:f>
      </x:c>
      <x:c r="G13" s="61">
        <x:f>IF(A13="","",SUMIFS(Trades!$O$2:$O$501,Trades!$A$2:$A$501,A13))</x:f>
      </x:c>
      <x:c r="H13" s="61">
        <x:f>IF(A13="","",IFERROR(SUMIFS(Trades!$U$2:$U$501,Trades!$A$2:$A$501,A13,Trades!$U$2:$U$501,"&gt;0")/(-SUMIFS(Trades!$U$2:$U$501,Trades!$A$2:$A$501,A13,Trades!$U$2:$U$501,"&lt;0")),""))</x:f>
      </x:c>
      <x:c r="I13" s="61">
        <x:f>IF(A13="","",IFERROR(AVERAGEIFS(Trades!$Q$2:$Q$501,Trades!$A$2:$A$501,A13,Trades!$Q$2:$Q$501,"&lt;&gt;"),""))</x:f>
      </x:c>
      <x:c r="J13" s="64" t="n"/>
    </x:row>
    <x:row r="14">
      <x:c r="A14" s="58" t="n"/>
      <x:c r="B14" s="60">
        <x:f>IF(A14="","",COUNTIFS(Trades!$A$2:$A$501,A14))</x:f>
      </x:c>
      <x:c r="C14" s="60">
        <x:f>IF(A14="","",COUNTIFS(Trades!$A$2:$A$501,A14,Trades!$U$2:$U$501,"&gt;0"))</x:f>
      </x:c>
      <x:c r="D14" s="60">
        <x:f>IF(A14="","",COUNTIFS(Trades!$A$2:$A$501,A14,Trades!$U$2:$U$501,"&lt;0"))</x:f>
      </x:c>
      <x:c r="E14" s="65">
        <x:f>IF(OR(A14="",B14=0),"",C14/B14)</x:f>
      </x:c>
      <x:c r="F14" s="63">
        <x:f>IF(A14="","",SUMIFS(Trades!$U$2:$U$501,Trades!$A$2:$A$501,A14))</x:f>
      </x:c>
      <x:c r="G14" s="61">
        <x:f>IF(A14="","",SUMIFS(Trades!$O$2:$O$501,Trades!$A$2:$A$501,A14))</x:f>
      </x:c>
      <x:c r="H14" s="61">
        <x:f>IF(A14="","",IFERROR(SUMIFS(Trades!$U$2:$U$501,Trades!$A$2:$A$501,A14,Trades!$U$2:$U$501,"&gt;0")/(-SUMIFS(Trades!$U$2:$U$501,Trades!$A$2:$A$501,A14,Trades!$U$2:$U$501,"&lt;0")),""))</x:f>
      </x:c>
      <x:c r="I14" s="61">
        <x:f>IF(A14="","",IFERROR(AVERAGEIFS(Trades!$Q$2:$Q$501,Trades!$A$2:$A$501,A14,Trades!$Q$2:$Q$501,"&lt;&gt;"),""))</x:f>
      </x:c>
      <x:c r="J14" s="64" t="n"/>
    </x:row>
    <x:row r="15">
      <x:c r="A15" s="58" t="n"/>
      <x:c r="B15" s="60">
        <x:f>IF(A15="","",COUNTIFS(Trades!$A$2:$A$501,A15))</x:f>
      </x:c>
      <x:c r="C15" s="60">
        <x:f>IF(A15="","",COUNTIFS(Trades!$A$2:$A$501,A15,Trades!$U$2:$U$501,"&gt;0"))</x:f>
      </x:c>
      <x:c r="D15" s="60">
        <x:f>IF(A15="","",COUNTIFS(Trades!$A$2:$A$501,A15,Trades!$U$2:$U$501,"&lt;0"))</x:f>
      </x:c>
      <x:c r="E15" s="65">
        <x:f>IF(OR(A15="",B15=0),"",C15/B15)</x:f>
      </x:c>
      <x:c r="F15" s="63">
        <x:f>IF(A15="","",SUMIFS(Trades!$U$2:$U$501,Trades!$A$2:$A$501,A15))</x:f>
      </x:c>
      <x:c r="G15" s="61">
        <x:f>IF(A15="","",SUMIFS(Trades!$O$2:$O$501,Trades!$A$2:$A$501,A15))</x:f>
      </x:c>
      <x:c r="H15" s="61">
        <x:f>IF(A15="","",IFERROR(SUMIFS(Trades!$U$2:$U$501,Trades!$A$2:$A$501,A15,Trades!$U$2:$U$501,"&gt;0")/(-SUMIFS(Trades!$U$2:$U$501,Trades!$A$2:$A$501,A15,Trades!$U$2:$U$501,"&lt;0")),""))</x:f>
      </x:c>
      <x:c r="I15" s="61">
        <x:f>IF(A15="","",IFERROR(AVERAGEIFS(Trades!$Q$2:$Q$501,Trades!$A$2:$A$501,A15,Trades!$Q$2:$Q$501,"&lt;&gt;"),""))</x:f>
      </x:c>
      <x:c r="J15" s="64" t="n"/>
    </x:row>
    <x:row r="16">
      <x:c r="A16" s="58" t="n"/>
      <x:c r="B16" s="60">
        <x:f>IF(A16="","",COUNTIFS(Trades!$A$2:$A$501,A16))</x:f>
      </x:c>
      <x:c r="C16" s="60">
        <x:f>IF(A16="","",COUNTIFS(Trades!$A$2:$A$501,A16,Trades!$U$2:$U$501,"&gt;0"))</x:f>
      </x:c>
      <x:c r="D16" s="60">
        <x:f>IF(A16="","",COUNTIFS(Trades!$A$2:$A$501,A16,Trades!$U$2:$U$501,"&lt;0"))</x:f>
      </x:c>
      <x:c r="E16" s="65">
        <x:f>IF(OR(A16="",B16=0),"",C16/B16)</x:f>
      </x:c>
      <x:c r="F16" s="63">
        <x:f>IF(A16="","",SUMIFS(Trades!$U$2:$U$501,Trades!$A$2:$A$501,A16))</x:f>
      </x:c>
      <x:c r="G16" s="61">
        <x:f>IF(A16="","",SUMIFS(Trades!$O$2:$O$501,Trades!$A$2:$A$501,A16))</x:f>
      </x:c>
      <x:c r="H16" s="61">
        <x:f>IF(A16="","",IFERROR(SUMIFS(Trades!$U$2:$U$501,Trades!$A$2:$A$501,A16,Trades!$U$2:$U$501,"&gt;0")/(-SUMIFS(Trades!$U$2:$U$501,Trades!$A$2:$A$501,A16,Trades!$U$2:$U$501,"&lt;0")),""))</x:f>
      </x:c>
      <x:c r="I16" s="61">
        <x:f>IF(A16="","",IFERROR(AVERAGEIFS(Trades!$Q$2:$Q$501,Trades!$A$2:$A$501,A16,Trades!$Q$2:$Q$501,"&lt;&gt;"),""))</x:f>
      </x:c>
      <x:c r="J16" s="64" t="n"/>
    </x:row>
    <x:row r="17">
      <x:c r="A17" s="58" t="n"/>
      <x:c r="B17" s="60">
        <x:f>IF(A17="","",COUNTIFS(Trades!$A$2:$A$501,A17))</x:f>
      </x:c>
      <x:c r="C17" s="60">
        <x:f>IF(A17="","",COUNTIFS(Trades!$A$2:$A$501,A17,Trades!$U$2:$U$501,"&gt;0"))</x:f>
      </x:c>
      <x:c r="D17" s="60">
        <x:f>IF(A17="","",COUNTIFS(Trades!$A$2:$A$501,A17,Trades!$U$2:$U$501,"&lt;0"))</x:f>
      </x:c>
      <x:c r="E17" s="65">
        <x:f>IF(OR(A17="",B17=0),"",C17/B17)</x:f>
      </x:c>
      <x:c r="F17" s="63">
        <x:f>IF(A17="","",SUMIFS(Trades!$U$2:$U$501,Trades!$A$2:$A$501,A17))</x:f>
      </x:c>
      <x:c r="G17" s="61">
        <x:f>IF(A17="","",SUMIFS(Trades!$O$2:$O$501,Trades!$A$2:$A$501,A17))</x:f>
      </x:c>
      <x:c r="H17" s="61">
        <x:f>IF(A17="","",IFERROR(SUMIFS(Trades!$U$2:$U$501,Trades!$A$2:$A$501,A17,Trades!$U$2:$U$501,"&gt;0")/(-SUMIFS(Trades!$U$2:$U$501,Trades!$A$2:$A$501,A17,Trades!$U$2:$U$501,"&lt;0")),""))</x:f>
      </x:c>
      <x:c r="I17" s="61">
        <x:f>IF(A17="","",IFERROR(AVERAGEIFS(Trades!$Q$2:$Q$501,Trades!$A$2:$A$501,A17,Trades!$Q$2:$Q$501,"&lt;&gt;"),""))</x:f>
      </x:c>
      <x:c r="J17" s="64" t="n"/>
    </x:row>
    <x:row r="18">
      <x:c r="A18" s="58" t="n"/>
      <x:c r="B18" s="60">
        <x:f>IF(A18="","",COUNTIFS(Trades!$A$2:$A$501,A18))</x:f>
      </x:c>
      <x:c r="C18" s="60">
        <x:f>IF(A18="","",COUNTIFS(Trades!$A$2:$A$501,A18,Trades!$U$2:$U$501,"&gt;0"))</x:f>
      </x:c>
      <x:c r="D18" s="60">
        <x:f>IF(A18="","",COUNTIFS(Trades!$A$2:$A$501,A18,Trades!$U$2:$U$501,"&lt;0"))</x:f>
      </x:c>
      <x:c r="E18" s="65">
        <x:f>IF(OR(A18="",B18=0),"",C18/B18)</x:f>
      </x:c>
      <x:c r="F18" s="63">
        <x:f>IF(A18="","",SUMIFS(Trades!$U$2:$U$501,Trades!$A$2:$A$501,A18))</x:f>
      </x:c>
      <x:c r="G18" s="61">
        <x:f>IF(A18="","",SUMIFS(Trades!$O$2:$O$501,Trades!$A$2:$A$501,A18))</x:f>
      </x:c>
      <x:c r="H18" s="61">
        <x:f>IF(A18="","",IFERROR(SUMIFS(Trades!$U$2:$U$501,Trades!$A$2:$A$501,A18,Trades!$U$2:$U$501,"&gt;0")/(-SUMIFS(Trades!$U$2:$U$501,Trades!$A$2:$A$501,A18,Trades!$U$2:$U$501,"&lt;0")),""))</x:f>
      </x:c>
      <x:c r="I18" s="61">
        <x:f>IF(A18="","",IFERROR(AVERAGEIFS(Trades!$Q$2:$Q$501,Trades!$A$2:$A$501,A18,Trades!$Q$2:$Q$501,"&lt;&gt;"),""))</x:f>
      </x:c>
      <x:c r="J18" s="64" t="n"/>
    </x:row>
    <x:row r="19">
      <x:c r="A19" s="58" t="n"/>
      <x:c r="B19" s="60">
        <x:f>IF(A19="","",COUNTIFS(Trades!$A$2:$A$501,A19))</x:f>
      </x:c>
      <x:c r="C19" s="60">
        <x:f>IF(A19="","",COUNTIFS(Trades!$A$2:$A$501,A19,Trades!$U$2:$U$501,"&gt;0"))</x:f>
      </x:c>
      <x:c r="D19" s="60">
        <x:f>IF(A19="","",COUNTIFS(Trades!$A$2:$A$501,A19,Trades!$U$2:$U$501,"&lt;0"))</x:f>
      </x:c>
      <x:c r="E19" s="65">
        <x:f>IF(OR(A19="",B19=0),"",C19/B19)</x:f>
      </x:c>
      <x:c r="F19" s="63">
        <x:f>IF(A19="","",SUMIFS(Trades!$U$2:$U$501,Trades!$A$2:$A$501,A19))</x:f>
      </x:c>
      <x:c r="G19" s="61">
        <x:f>IF(A19="","",SUMIFS(Trades!$O$2:$O$501,Trades!$A$2:$A$501,A19))</x:f>
      </x:c>
      <x:c r="H19" s="61">
        <x:f>IF(A19="","",IFERROR(SUMIFS(Trades!$U$2:$U$501,Trades!$A$2:$A$501,A19,Trades!$U$2:$U$501,"&gt;0")/(-SUMIFS(Trades!$U$2:$U$501,Trades!$A$2:$A$501,A19,Trades!$U$2:$U$501,"&lt;0")),""))</x:f>
      </x:c>
      <x:c r="I19" s="61">
        <x:f>IF(A19="","",IFERROR(AVERAGEIFS(Trades!$Q$2:$Q$501,Trades!$A$2:$A$501,A19,Trades!$Q$2:$Q$501,"&lt;&gt;"),""))</x:f>
      </x:c>
      <x:c r="J19" s="64" t="n"/>
    </x:row>
    <x:row r="20">
      <x:c r="A20" s="58" t="n"/>
      <x:c r="B20" s="60">
        <x:f>IF(A20="","",COUNTIFS(Trades!$A$2:$A$501,A20))</x:f>
      </x:c>
      <x:c r="C20" s="60">
        <x:f>IF(A20="","",COUNTIFS(Trades!$A$2:$A$501,A20,Trades!$U$2:$U$501,"&gt;0"))</x:f>
      </x:c>
      <x:c r="D20" s="60">
        <x:f>IF(A20="","",COUNTIFS(Trades!$A$2:$A$501,A20,Trades!$U$2:$U$501,"&lt;0"))</x:f>
      </x:c>
      <x:c r="E20" s="65">
        <x:f>IF(OR(A20="",B20=0),"",C20/B20)</x:f>
      </x:c>
      <x:c r="F20" s="63">
        <x:f>IF(A20="","",SUMIFS(Trades!$U$2:$U$501,Trades!$A$2:$A$501,A20))</x:f>
      </x:c>
      <x:c r="G20" s="61">
        <x:f>IF(A20="","",SUMIFS(Trades!$O$2:$O$501,Trades!$A$2:$A$501,A20))</x:f>
      </x:c>
      <x:c r="H20" s="61">
        <x:f>IF(A20="","",IFERROR(SUMIFS(Trades!$U$2:$U$501,Trades!$A$2:$A$501,A20,Trades!$U$2:$U$501,"&gt;0")/(-SUMIFS(Trades!$U$2:$U$501,Trades!$A$2:$A$501,A20,Trades!$U$2:$U$501,"&lt;0")),""))</x:f>
      </x:c>
      <x:c r="I20" s="61">
        <x:f>IF(A20="","",IFERROR(AVERAGEIFS(Trades!$Q$2:$Q$501,Trades!$A$2:$A$501,A20,Trades!$Q$2:$Q$501,"&lt;&gt;"),""))</x:f>
      </x:c>
      <x:c r="J20" s="64" t="n"/>
    </x:row>
    <x:row r="21">
      <x:c r="A21" s="58" t="n"/>
      <x:c r="B21" s="60">
        <x:f>IF(A21="","",COUNTIFS(Trades!$A$2:$A$501,A21))</x:f>
      </x:c>
      <x:c r="C21" s="60">
        <x:f>IF(A21="","",COUNTIFS(Trades!$A$2:$A$501,A21,Trades!$U$2:$U$501,"&gt;0"))</x:f>
      </x:c>
      <x:c r="D21" s="60">
        <x:f>IF(A21="","",COUNTIFS(Trades!$A$2:$A$501,A21,Trades!$U$2:$U$501,"&lt;0"))</x:f>
      </x:c>
      <x:c r="E21" s="65">
        <x:f>IF(OR(A21="",B21=0),"",C21/B21)</x:f>
      </x:c>
      <x:c r="F21" s="63">
        <x:f>IF(A21="","",SUMIFS(Trades!$U$2:$U$501,Trades!$A$2:$A$501,A21))</x:f>
      </x:c>
      <x:c r="G21" s="61">
        <x:f>IF(A21="","",SUMIFS(Trades!$O$2:$O$501,Trades!$A$2:$A$501,A21))</x:f>
      </x:c>
      <x:c r="H21" s="61">
        <x:f>IF(A21="","",IFERROR(SUMIFS(Trades!$U$2:$U$501,Trades!$A$2:$A$501,A21,Trades!$U$2:$U$501,"&gt;0")/(-SUMIFS(Trades!$U$2:$U$501,Trades!$A$2:$A$501,A21,Trades!$U$2:$U$501,"&lt;0")),""))</x:f>
      </x:c>
      <x:c r="I21" s="61">
        <x:f>IF(A21="","",IFERROR(AVERAGEIFS(Trades!$Q$2:$Q$501,Trades!$A$2:$A$501,A21,Trades!$Q$2:$Q$501,"&lt;&gt;"),""))</x:f>
      </x:c>
      <x:c r="J21" s="64" t="n"/>
    </x:row>
    <x:row r="22">
      <x:c r="A22" s="58" t="n"/>
      <x:c r="B22" s="60">
        <x:f>IF(A22="","",COUNTIFS(Trades!$A$2:$A$501,A22))</x:f>
      </x:c>
      <x:c r="C22" s="60">
        <x:f>IF(A22="","",COUNTIFS(Trades!$A$2:$A$501,A22,Trades!$U$2:$U$501,"&gt;0"))</x:f>
      </x:c>
      <x:c r="D22" s="60">
        <x:f>IF(A22="","",COUNTIFS(Trades!$A$2:$A$501,A22,Trades!$U$2:$U$501,"&lt;0"))</x:f>
      </x:c>
      <x:c r="E22" s="65">
        <x:f>IF(OR(A22="",B22=0),"",C22/B22)</x:f>
      </x:c>
      <x:c r="F22" s="63">
        <x:f>IF(A22="","",SUMIFS(Trades!$U$2:$U$501,Trades!$A$2:$A$501,A22))</x:f>
      </x:c>
      <x:c r="G22" s="61">
        <x:f>IF(A22="","",SUMIFS(Trades!$O$2:$O$501,Trades!$A$2:$A$501,A22))</x:f>
      </x:c>
      <x:c r="H22" s="61">
        <x:f>IF(A22="","",IFERROR(SUMIFS(Trades!$U$2:$U$501,Trades!$A$2:$A$501,A22,Trades!$U$2:$U$501,"&gt;0")/(-SUMIFS(Trades!$U$2:$U$501,Trades!$A$2:$A$501,A22,Trades!$U$2:$U$501,"&lt;0")),""))</x:f>
      </x:c>
      <x:c r="I22" s="61">
        <x:f>IF(A22="","",IFERROR(AVERAGEIFS(Trades!$Q$2:$Q$501,Trades!$A$2:$A$501,A22,Trades!$Q$2:$Q$501,"&lt;&gt;"),""))</x:f>
      </x:c>
      <x:c r="J22" s="64" t="n"/>
    </x:row>
    <x:row r="23">
      <x:c r="A23" s="58" t="n"/>
      <x:c r="B23" s="60">
        <x:f>IF(A23="","",COUNTIFS(Trades!$A$2:$A$501,A23))</x:f>
      </x:c>
      <x:c r="C23" s="60">
        <x:f>IF(A23="","",COUNTIFS(Trades!$A$2:$A$501,A23,Trades!$U$2:$U$501,"&gt;0"))</x:f>
      </x:c>
      <x:c r="D23" s="60">
        <x:f>IF(A23="","",COUNTIFS(Trades!$A$2:$A$501,A23,Trades!$U$2:$U$501,"&lt;0"))</x:f>
      </x:c>
      <x:c r="E23" s="65">
        <x:f>IF(OR(A23="",B23=0),"",C23/B23)</x:f>
      </x:c>
      <x:c r="F23" s="63">
        <x:f>IF(A23="","",SUMIFS(Trades!$U$2:$U$501,Trades!$A$2:$A$501,A23))</x:f>
      </x:c>
      <x:c r="G23" s="61">
        <x:f>IF(A23="","",SUMIFS(Trades!$O$2:$O$501,Trades!$A$2:$A$501,A23))</x:f>
      </x:c>
      <x:c r="H23" s="61">
        <x:f>IF(A23="","",IFERROR(SUMIFS(Trades!$U$2:$U$501,Trades!$A$2:$A$501,A23,Trades!$U$2:$U$501,"&gt;0")/(-SUMIFS(Trades!$U$2:$U$501,Trades!$A$2:$A$501,A23,Trades!$U$2:$U$501,"&lt;0")),""))</x:f>
      </x:c>
      <x:c r="I23" s="61">
        <x:f>IF(A23="","",IFERROR(AVERAGEIFS(Trades!$Q$2:$Q$501,Trades!$A$2:$A$501,A23,Trades!$Q$2:$Q$501,"&lt;&gt;"),""))</x:f>
      </x:c>
      <x:c r="J23" s="64" t="n"/>
    </x:row>
    <x:row r="24">
      <x:c r="A24" s="58" t="n"/>
      <x:c r="B24" s="60">
        <x:f>IF(A24="","",COUNTIFS(Trades!$A$2:$A$501,A24))</x:f>
      </x:c>
      <x:c r="C24" s="60">
        <x:f>IF(A24="","",COUNTIFS(Trades!$A$2:$A$501,A24,Trades!$U$2:$U$501,"&gt;0"))</x:f>
      </x:c>
      <x:c r="D24" s="60">
        <x:f>IF(A24="","",COUNTIFS(Trades!$A$2:$A$501,A24,Trades!$U$2:$U$501,"&lt;0"))</x:f>
      </x:c>
      <x:c r="E24" s="65">
        <x:f>IF(OR(A24="",B24=0),"",C24/B24)</x:f>
      </x:c>
      <x:c r="F24" s="63">
        <x:f>IF(A24="","",SUMIFS(Trades!$U$2:$U$501,Trades!$A$2:$A$501,A24))</x:f>
      </x:c>
      <x:c r="G24" s="61">
        <x:f>IF(A24="","",SUMIFS(Trades!$O$2:$O$501,Trades!$A$2:$A$501,A24))</x:f>
      </x:c>
      <x:c r="H24" s="61">
        <x:f>IF(A24="","",IFERROR(SUMIFS(Trades!$U$2:$U$501,Trades!$A$2:$A$501,A24,Trades!$U$2:$U$501,"&gt;0")/(-SUMIFS(Trades!$U$2:$U$501,Trades!$A$2:$A$501,A24,Trades!$U$2:$U$501,"&lt;0")),""))</x:f>
      </x:c>
      <x:c r="I24" s="61">
        <x:f>IF(A24="","",IFERROR(AVERAGEIFS(Trades!$Q$2:$Q$501,Trades!$A$2:$A$501,A24,Trades!$Q$2:$Q$501,"&lt;&gt;"),""))</x:f>
      </x:c>
      <x:c r="J24" s="64" t="n"/>
    </x:row>
    <x:row r="25">
      <x:c r="A25" s="58" t="n"/>
      <x:c r="B25" s="60">
        <x:f>IF(A25="","",COUNTIFS(Trades!$A$2:$A$501,A25))</x:f>
      </x:c>
      <x:c r="C25" s="60">
        <x:f>IF(A25="","",COUNTIFS(Trades!$A$2:$A$501,A25,Trades!$U$2:$U$501,"&gt;0"))</x:f>
      </x:c>
      <x:c r="D25" s="60">
        <x:f>IF(A25="","",COUNTIFS(Trades!$A$2:$A$501,A25,Trades!$U$2:$U$501,"&lt;0"))</x:f>
      </x:c>
      <x:c r="E25" s="65">
        <x:f>IF(OR(A25="",B25=0),"",C25/B25)</x:f>
      </x:c>
      <x:c r="F25" s="63">
        <x:f>IF(A25="","",SUMIFS(Trades!$U$2:$U$501,Trades!$A$2:$A$501,A25))</x:f>
      </x:c>
      <x:c r="G25" s="61">
        <x:f>IF(A25="","",SUMIFS(Trades!$O$2:$O$501,Trades!$A$2:$A$501,A25))</x:f>
      </x:c>
      <x:c r="H25" s="61">
        <x:f>IF(A25="","",IFERROR(SUMIFS(Trades!$U$2:$U$501,Trades!$A$2:$A$501,A25,Trades!$U$2:$U$501,"&gt;0")/(-SUMIFS(Trades!$U$2:$U$501,Trades!$A$2:$A$501,A25,Trades!$U$2:$U$501,"&lt;0")),""))</x:f>
      </x:c>
      <x:c r="I25" s="61">
        <x:f>IF(A25="","",IFERROR(AVERAGEIFS(Trades!$Q$2:$Q$501,Trades!$A$2:$A$501,A25,Trades!$Q$2:$Q$501,"&lt;&gt;"),""))</x:f>
      </x:c>
      <x:c r="J25" s="64" t="n"/>
    </x:row>
    <x:row r="26">
      <x:c r="A26" s="58" t="n"/>
      <x:c r="B26" s="60">
        <x:f>IF(A26="","",COUNTIFS(Trades!$A$2:$A$501,A26))</x:f>
      </x:c>
      <x:c r="C26" s="60">
        <x:f>IF(A26="","",COUNTIFS(Trades!$A$2:$A$501,A26,Trades!$U$2:$U$501,"&gt;0"))</x:f>
      </x:c>
      <x:c r="D26" s="60">
        <x:f>IF(A26="","",COUNTIFS(Trades!$A$2:$A$501,A26,Trades!$U$2:$U$501,"&lt;0"))</x:f>
      </x:c>
      <x:c r="E26" s="65">
        <x:f>IF(OR(A26="",B26=0),"",C26/B26)</x:f>
      </x:c>
      <x:c r="F26" s="63">
        <x:f>IF(A26="","",SUMIFS(Trades!$U$2:$U$501,Trades!$A$2:$A$501,A26))</x:f>
      </x:c>
      <x:c r="G26" s="61">
        <x:f>IF(A26="","",SUMIFS(Trades!$O$2:$O$501,Trades!$A$2:$A$501,A26))</x:f>
      </x:c>
      <x:c r="H26" s="61">
        <x:f>IF(A26="","",IFERROR(SUMIFS(Trades!$U$2:$U$501,Trades!$A$2:$A$501,A26,Trades!$U$2:$U$501,"&gt;0")/(-SUMIFS(Trades!$U$2:$U$501,Trades!$A$2:$A$501,A26,Trades!$U$2:$U$501,"&lt;0")),""))</x:f>
      </x:c>
      <x:c r="I26" s="61">
        <x:f>IF(A26="","",IFERROR(AVERAGEIFS(Trades!$Q$2:$Q$501,Trades!$A$2:$A$501,A26,Trades!$Q$2:$Q$501,"&lt;&gt;"),""))</x:f>
      </x:c>
      <x:c r="J26" s="64" t="n"/>
    </x:row>
    <x:row r="27">
      <x:c r="A27" s="58" t="n"/>
      <x:c r="B27" s="60">
        <x:f>IF(A27="","",COUNTIFS(Trades!$A$2:$A$501,A27))</x:f>
      </x:c>
      <x:c r="C27" s="60">
        <x:f>IF(A27="","",COUNTIFS(Trades!$A$2:$A$501,A27,Trades!$U$2:$U$501,"&gt;0"))</x:f>
      </x:c>
      <x:c r="D27" s="60">
        <x:f>IF(A27="","",COUNTIFS(Trades!$A$2:$A$501,A27,Trades!$U$2:$U$501,"&lt;0"))</x:f>
      </x:c>
      <x:c r="E27" s="65">
        <x:f>IF(OR(A27="",B27=0),"",C27/B27)</x:f>
      </x:c>
      <x:c r="F27" s="63">
        <x:f>IF(A27="","",SUMIFS(Trades!$U$2:$U$501,Trades!$A$2:$A$501,A27))</x:f>
      </x:c>
      <x:c r="G27" s="61">
        <x:f>IF(A27="","",SUMIFS(Trades!$O$2:$O$501,Trades!$A$2:$A$501,A27))</x:f>
      </x:c>
      <x:c r="H27" s="61">
        <x:f>IF(A27="","",IFERROR(SUMIFS(Trades!$U$2:$U$501,Trades!$A$2:$A$501,A27,Trades!$U$2:$U$501,"&gt;0")/(-SUMIFS(Trades!$U$2:$U$501,Trades!$A$2:$A$501,A27,Trades!$U$2:$U$501,"&lt;0")),""))</x:f>
      </x:c>
      <x:c r="I27" s="61">
        <x:f>IF(A27="","",IFERROR(AVERAGEIFS(Trades!$Q$2:$Q$501,Trades!$A$2:$A$501,A27,Trades!$Q$2:$Q$501,"&lt;&gt;"),""))</x:f>
      </x:c>
      <x:c r="J27" s="64" t="n"/>
    </x:row>
    <x:row r="28">
      <x:c r="A28" s="58" t="n"/>
      <x:c r="B28" s="60">
        <x:f>IF(A28="","",COUNTIFS(Trades!$A$2:$A$501,A28))</x:f>
      </x:c>
      <x:c r="C28" s="60">
        <x:f>IF(A28="","",COUNTIFS(Trades!$A$2:$A$501,A28,Trades!$U$2:$U$501,"&gt;0"))</x:f>
      </x:c>
      <x:c r="D28" s="60">
        <x:f>IF(A28="","",COUNTIFS(Trades!$A$2:$A$501,A28,Trades!$U$2:$U$501,"&lt;0"))</x:f>
      </x:c>
      <x:c r="E28" s="65">
        <x:f>IF(OR(A28="",B28=0),"",C28/B28)</x:f>
      </x:c>
      <x:c r="F28" s="63">
        <x:f>IF(A28="","",SUMIFS(Trades!$U$2:$U$501,Trades!$A$2:$A$501,A28))</x:f>
      </x:c>
      <x:c r="G28" s="61">
        <x:f>IF(A28="","",SUMIFS(Trades!$O$2:$O$501,Trades!$A$2:$A$501,A28))</x:f>
      </x:c>
      <x:c r="H28" s="61">
        <x:f>IF(A28="","",IFERROR(SUMIFS(Trades!$U$2:$U$501,Trades!$A$2:$A$501,A28,Trades!$U$2:$U$501,"&gt;0")/(-SUMIFS(Trades!$U$2:$U$501,Trades!$A$2:$A$501,A28,Trades!$U$2:$U$501,"&lt;0")),""))</x:f>
      </x:c>
      <x:c r="I28" s="61">
        <x:f>IF(A28="","",IFERROR(AVERAGEIFS(Trades!$Q$2:$Q$501,Trades!$A$2:$A$501,A28,Trades!$Q$2:$Q$501,"&lt;&gt;"),""))</x:f>
      </x:c>
      <x:c r="J28" s="64" t="n"/>
    </x:row>
    <x:row r="29">
      <x:c r="A29" s="58" t="n"/>
      <x:c r="B29" s="60">
        <x:f>IF(A29="","",COUNTIFS(Trades!$A$2:$A$501,A29))</x:f>
      </x:c>
      <x:c r="C29" s="60">
        <x:f>IF(A29="","",COUNTIFS(Trades!$A$2:$A$501,A29,Trades!$U$2:$U$501,"&gt;0"))</x:f>
      </x:c>
      <x:c r="D29" s="60">
        <x:f>IF(A29="","",COUNTIFS(Trades!$A$2:$A$501,A29,Trades!$U$2:$U$501,"&lt;0"))</x:f>
      </x:c>
      <x:c r="E29" s="65">
        <x:f>IF(OR(A29="",B29=0),"",C29/B29)</x:f>
      </x:c>
      <x:c r="F29" s="63">
        <x:f>IF(A29="","",SUMIFS(Trades!$U$2:$U$501,Trades!$A$2:$A$501,A29))</x:f>
      </x:c>
      <x:c r="G29" s="61">
        <x:f>IF(A29="","",SUMIFS(Trades!$O$2:$O$501,Trades!$A$2:$A$501,A29))</x:f>
      </x:c>
      <x:c r="H29" s="61">
        <x:f>IF(A29="","",IFERROR(SUMIFS(Trades!$U$2:$U$501,Trades!$A$2:$A$501,A29,Trades!$U$2:$U$501,"&gt;0")/(-SUMIFS(Trades!$U$2:$U$501,Trades!$A$2:$A$501,A29,Trades!$U$2:$U$501,"&lt;0")),""))</x:f>
      </x:c>
      <x:c r="I29" s="61">
        <x:f>IF(A29="","",IFERROR(AVERAGEIFS(Trades!$Q$2:$Q$501,Trades!$A$2:$A$501,A29,Trades!$Q$2:$Q$501,"&lt;&gt;"),""))</x:f>
      </x:c>
      <x:c r="J29" s="64" t="n"/>
    </x:row>
    <x:row r="30">
      <x:c r="A30" s="58" t="n"/>
      <x:c r="B30" s="60">
        <x:f>IF(A30="","",COUNTIFS(Trades!$A$2:$A$501,A30))</x:f>
      </x:c>
      <x:c r="C30" s="60">
        <x:f>IF(A30="","",COUNTIFS(Trades!$A$2:$A$501,A30,Trades!$U$2:$U$501,"&gt;0"))</x:f>
      </x:c>
      <x:c r="D30" s="60">
        <x:f>IF(A30="","",COUNTIFS(Trades!$A$2:$A$501,A30,Trades!$U$2:$U$501,"&lt;0"))</x:f>
      </x:c>
      <x:c r="E30" s="65">
        <x:f>IF(OR(A30="",B30=0),"",C30/B30)</x:f>
      </x:c>
      <x:c r="F30" s="63">
        <x:f>IF(A30="","",SUMIFS(Trades!$U$2:$U$501,Trades!$A$2:$A$501,A30))</x:f>
      </x:c>
      <x:c r="G30" s="61">
        <x:f>IF(A30="","",SUMIFS(Trades!$O$2:$O$501,Trades!$A$2:$A$501,A30))</x:f>
      </x:c>
      <x:c r="H30" s="61">
        <x:f>IF(A30="","",IFERROR(SUMIFS(Trades!$U$2:$U$501,Trades!$A$2:$A$501,A30,Trades!$U$2:$U$501,"&gt;0")/(-SUMIFS(Trades!$U$2:$U$501,Trades!$A$2:$A$501,A30,Trades!$U$2:$U$501,"&lt;0")),""))</x:f>
      </x:c>
      <x:c r="I30" s="61">
        <x:f>IF(A30="","",IFERROR(AVERAGEIFS(Trades!$Q$2:$Q$501,Trades!$A$2:$A$501,A30,Trades!$Q$2:$Q$501,"&lt;&gt;"),""))</x:f>
      </x:c>
      <x:c r="J30" s="64" t="n"/>
    </x:row>
    <x:row r="31">
      <x:c r="A31" s="58" t="n"/>
      <x:c r="B31" s="60">
        <x:f>IF(A31="","",COUNTIFS(Trades!$A$2:$A$501,A31))</x:f>
      </x:c>
      <x:c r="C31" s="60">
        <x:f>IF(A31="","",COUNTIFS(Trades!$A$2:$A$501,A31,Trades!$U$2:$U$501,"&gt;0"))</x:f>
      </x:c>
      <x:c r="D31" s="60">
        <x:f>IF(A31="","",COUNTIFS(Trades!$A$2:$A$501,A31,Trades!$U$2:$U$501,"&lt;0"))</x:f>
      </x:c>
      <x:c r="E31" s="65">
        <x:f>IF(OR(A31="",B31=0),"",C31/B31)</x:f>
      </x:c>
      <x:c r="F31" s="63">
        <x:f>IF(A31="","",SUMIFS(Trades!$U$2:$U$501,Trades!$A$2:$A$501,A31))</x:f>
      </x:c>
      <x:c r="G31" s="61">
        <x:f>IF(A31="","",SUMIFS(Trades!$O$2:$O$501,Trades!$A$2:$A$501,A31))</x:f>
      </x:c>
      <x:c r="H31" s="61">
        <x:f>IF(A31="","",IFERROR(SUMIFS(Trades!$U$2:$U$501,Trades!$A$2:$A$501,A31,Trades!$U$2:$U$501,"&gt;0")/(-SUMIFS(Trades!$U$2:$U$501,Trades!$A$2:$A$501,A31,Trades!$U$2:$U$501,"&lt;0")),""))</x:f>
      </x:c>
      <x:c r="I31" s="61">
        <x:f>IF(A31="","",IFERROR(AVERAGEIFS(Trades!$Q$2:$Q$501,Trades!$A$2:$A$501,A31,Trades!$Q$2:$Q$501,"&lt;&gt;"),""))</x:f>
      </x:c>
      <x:c r="J31" s="64" t="n"/>
    </x:row>
    <x:row r="32">
      <x:c r="A32" s="58" t="n"/>
      <x:c r="B32" s="60">
        <x:f>IF(A32="","",COUNTIFS(Trades!$A$2:$A$501,A32))</x:f>
      </x:c>
      <x:c r="C32" s="60">
        <x:f>IF(A32="","",COUNTIFS(Trades!$A$2:$A$501,A32,Trades!$U$2:$U$501,"&gt;0"))</x:f>
      </x:c>
      <x:c r="D32" s="60">
        <x:f>IF(A32="","",COUNTIFS(Trades!$A$2:$A$501,A32,Trades!$U$2:$U$501,"&lt;0"))</x:f>
      </x:c>
      <x:c r="E32" s="65">
        <x:f>IF(OR(A32="",B32=0),"",C32/B32)</x:f>
      </x:c>
      <x:c r="F32" s="63">
        <x:f>IF(A32="","",SUMIFS(Trades!$U$2:$U$501,Trades!$A$2:$A$501,A32))</x:f>
      </x:c>
      <x:c r="G32" s="61">
        <x:f>IF(A32="","",SUMIFS(Trades!$O$2:$O$501,Trades!$A$2:$A$501,A32))</x:f>
      </x:c>
      <x:c r="H32" s="61">
        <x:f>IF(A32="","",IFERROR(SUMIFS(Trades!$U$2:$U$501,Trades!$A$2:$A$501,A32,Trades!$U$2:$U$501,"&gt;0")/(-SUMIFS(Trades!$U$2:$U$501,Trades!$A$2:$A$501,A32,Trades!$U$2:$U$501,"&lt;0")),""))</x:f>
      </x:c>
      <x:c r="I32" s="61">
        <x:f>IF(A32="","",IFERROR(AVERAGEIFS(Trades!$Q$2:$Q$501,Trades!$A$2:$A$501,A32,Trades!$Q$2:$Q$501,"&lt;&gt;"),""))</x:f>
      </x:c>
      <x:c r="J32" s="64" t="n"/>
    </x:row>
    <x:row r="33">
      <x:c r="A33" s="58" t="n"/>
      <x:c r="B33" s="60">
        <x:f>IF(A33="","",COUNTIFS(Trades!$A$2:$A$501,A33))</x:f>
      </x:c>
      <x:c r="C33" s="60">
        <x:f>IF(A33="","",COUNTIFS(Trades!$A$2:$A$501,A33,Trades!$U$2:$U$501,"&gt;0"))</x:f>
      </x:c>
      <x:c r="D33" s="60">
        <x:f>IF(A33="","",COUNTIFS(Trades!$A$2:$A$501,A33,Trades!$U$2:$U$501,"&lt;0"))</x:f>
      </x:c>
      <x:c r="E33" s="65">
        <x:f>IF(OR(A33="",B33=0),"",C33/B33)</x:f>
      </x:c>
      <x:c r="F33" s="63">
        <x:f>IF(A33="","",SUMIFS(Trades!$U$2:$U$501,Trades!$A$2:$A$501,A33))</x:f>
      </x:c>
      <x:c r="G33" s="61">
        <x:f>IF(A33="","",SUMIFS(Trades!$O$2:$O$501,Trades!$A$2:$A$501,A33))</x:f>
      </x:c>
      <x:c r="H33" s="61">
        <x:f>IF(A33="","",IFERROR(SUMIFS(Trades!$U$2:$U$501,Trades!$A$2:$A$501,A33,Trades!$U$2:$U$501,"&gt;0")/(-SUMIFS(Trades!$U$2:$U$501,Trades!$A$2:$A$501,A33,Trades!$U$2:$U$501,"&lt;0")),""))</x:f>
      </x:c>
      <x:c r="I33" s="61">
        <x:f>IF(A33="","",IFERROR(AVERAGEIFS(Trades!$Q$2:$Q$501,Trades!$A$2:$A$501,A33,Trades!$Q$2:$Q$501,"&lt;&gt;"),""))</x:f>
      </x:c>
      <x:c r="J33" s="64" t="n"/>
    </x:row>
    <x:row r="34">
      <x:c r="A34" s="58" t="n"/>
      <x:c r="B34" s="60">
        <x:f>IF(A34="","",COUNTIFS(Trades!$A$2:$A$501,A34))</x:f>
      </x:c>
      <x:c r="C34" s="60">
        <x:f>IF(A34="","",COUNTIFS(Trades!$A$2:$A$501,A34,Trades!$U$2:$U$501,"&gt;0"))</x:f>
      </x:c>
      <x:c r="D34" s="60">
        <x:f>IF(A34="","",COUNTIFS(Trades!$A$2:$A$501,A34,Trades!$U$2:$U$501,"&lt;0"))</x:f>
      </x:c>
      <x:c r="E34" s="65">
        <x:f>IF(OR(A34="",B34=0),"",C34/B34)</x:f>
      </x:c>
      <x:c r="F34" s="63">
        <x:f>IF(A34="","",SUMIFS(Trades!$U$2:$U$501,Trades!$A$2:$A$501,A34))</x:f>
      </x:c>
      <x:c r="G34" s="61">
        <x:f>IF(A34="","",SUMIFS(Trades!$O$2:$O$501,Trades!$A$2:$A$501,A34))</x:f>
      </x:c>
      <x:c r="H34" s="61">
        <x:f>IF(A34="","",IFERROR(SUMIFS(Trades!$U$2:$U$501,Trades!$A$2:$A$501,A34,Trades!$U$2:$U$501,"&gt;0")/(-SUMIFS(Trades!$U$2:$U$501,Trades!$A$2:$A$501,A34,Trades!$U$2:$U$501,"&lt;0")),""))</x:f>
      </x:c>
      <x:c r="I34" s="61">
        <x:f>IF(A34="","",IFERROR(AVERAGEIFS(Trades!$Q$2:$Q$501,Trades!$A$2:$A$501,A34,Trades!$Q$2:$Q$501,"&lt;&gt;"),""))</x:f>
      </x:c>
      <x:c r="J34" s="64" t="n"/>
    </x:row>
    <x:row r="35">
      <x:c r="A35" s="58" t="n"/>
      <x:c r="B35" s="60">
        <x:f>IF(A35="","",COUNTIFS(Trades!$A$2:$A$501,A35))</x:f>
      </x:c>
      <x:c r="C35" s="60">
        <x:f>IF(A35="","",COUNTIFS(Trades!$A$2:$A$501,A35,Trades!$U$2:$U$501,"&gt;0"))</x:f>
      </x:c>
      <x:c r="D35" s="60">
        <x:f>IF(A35="","",COUNTIFS(Trades!$A$2:$A$501,A35,Trades!$U$2:$U$501,"&lt;0"))</x:f>
      </x:c>
      <x:c r="E35" s="65">
        <x:f>IF(OR(A35="",B35=0),"",C35/B35)</x:f>
      </x:c>
      <x:c r="F35" s="63">
        <x:f>IF(A35="","",SUMIFS(Trades!$U$2:$U$501,Trades!$A$2:$A$501,A35))</x:f>
      </x:c>
      <x:c r="G35" s="61">
        <x:f>IF(A35="","",SUMIFS(Trades!$O$2:$O$501,Trades!$A$2:$A$501,A35))</x:f>
      </x:c>
      <x:c r="H35" s="61">
        <x:f>IF(A35="","",IFERROR(SUMIFS(Trades!$U$2:$U$501,Trades!$A$2:$A$501,A35,Trades!$U$2:$U$501,"&gt;0")/(-SUMIFS(Trades!$U$2:$U$501,Trades!$A$2:$A$501,A35,Trades!$U$2:$U$501,"&lt;0")),""))</x:f>
      </x:c>
      <x:c r="I35" s="61">
        <x:f>IF(A35="","",IFERROR(AVERAGEIFS(Trades!$Q$2:$Q$501,Trades!$A$2:$A$501,A35,Trades!$Q$2:$Q$501,"&lt;&gt;"),""))</x:f>
      </x:c>
      <x:c r="J35" s="64" t="n"/>
    </x:row>
    <x:row r="36">
      <x:c r="A36" s="58" t="n"/>
      <x:c r="B36" s="60">
        <x:f>IF(A36="","",COUNTIFS(Trades!$A$2:$A$501,A36))</x:f>
      </x:c>
      <x:c r="C36" s="60">
        <x:f>IF(A36="","",COUNTIFS(Trades!$A$2:$A$501,A36,Trades!$U$2:$U$501,"&gt;0"))</x:f>
      </x:c>
      <x:c r="D36" s="60">
        <x:f>IF(A36="","",COUNTIFS(Trades!$A$2:$A$501,A36,Trades!$U$2:$U$501,"&lt;0"))</x:f>
      </x:c>
      <x:c r="E36" s="65">
        <x:f>IF(OR(A36="",B36=0),"",C36/B36)</x:f>
      </x:c>
      <x:c r="F36" s="63">
        <x:f>IF(A36="","",SUMIFS(Trades!$U$2:$U$501,Trades!$A$2:$A$501,A36))</x:f>
      </x:c>
      <x:c r="G36" s="61">
        <x:f>IF(A36="","",SUMIFS(Trades!$O$2:$O$501,Trades!$A$2:$A$501,A36))</x:f>
      </x:c>
      <x:c r="H36" s="61">
        <x:f>IF(A36="","",IFERROR(SUMIFS(Trades!$U$2:$U$501,Trades!$A$2:$A$501,A36,Trades!$U$2:$U$501,"&gt;0")/(-SUMIFS(Trades!$U$2:$U$501,Trades!$A$2:$A$501,A36,Trades!$U$2:$U$501,"&lt;0")),""))</x:f>
      </x:c>
      <x:c r="I36" s="61">
        <x:f>IF(A36="","",IFERROR(AVERAGEIFS(Trades!$Q$2:$Q$501,Trades!$A$2:$A$501,A36,Trades!$Q$2:$Q$501,"&lt;&gt;"),""))</x:f>
      </x:c>
      <x:c r="J36" s="64" t="n"/>
    </x:row>
    <x:row r="37">
      <x:c r="A37" s="58" t="n"/>
      <x:c r="B37" s="60">
        <x:f>IF(A37="","",COUNTIFS(Trades!$A$2:$A$501,A37))</x:f>
      </x:c>
      <x:c r="C37" s="60">
        <x:f>IF(A37="","",COUNTIFS(Trades!$A$2:$A$501,A37,Trades!$U$2:$U$501,"&gt;0"))</x:f>
      </x:c>
      <x:c r="D37" s="60">
        <x:f>IF(A37="","",COUNTIFS(Trades!$A$2:$A$501,A37,Trades!$U$2:$U$501,"&lt;0"))</x:f>
      </x:c>
      <x:c r="E37" s="65">
        <x:f>IF(OR(A37="",B37=0),"",C37/B37)</x:f>
      </x:c>
      <x:c r="F37" s="63">
        <x:f>IF(A37="","",SUMIFS(Trades!$U$2:$U$501,Trades!$A$2:$A$501,A37))</x:f>
      </x:c>
      <x:c r="G37" s="61">
        <x:f>IF(A37="","",SUMIFS(Trades!$O$2:$O$501,Trades!$A$2:$A$501,A37))</x:f>
      </x:c>
      <x:c r="H37" s="61">
        <x:f>IF(A37="","",IFERROR(SUMIFS(Trades!$U$2:$U$501,Trades!$A$2:$A$501,A37,Trades!$U$2:$U$501,"&gt;0")/(-SUMIFS(Trades!$U$2:$U$501,Trades!$A$2:$A$501,A37,Trades!$U$2:$U$501,"&lt;0")),""))</x:f>
      </x:c>
      <x:c r="I37" s="61">
        <x:f>IF(A37="","",IFERROR(AVERAGEIFS(Trades!$Q$2:$Q$501,Trades!$A$2:$A$501,A37,Trades!$Q$2:$Q$501,"&lt;&gt;"),""))</x:f>
      </x:c>
      <x:c r="J37" s="64" t="n"/>
    </x:row>
    <x:row r="38">
      <x:c r="A38" s="58" t="n"/>
      <x:c r="B38" s="60">
        <x:f>IF(A38="","",COUNTIFS(Trades!$A$2:$A$501,A38))</x:f>
      </x:c>
      <x:c r="C38" s="60">
        <x:f>IF(A38="","",COUNTIFS(Trades!$A$2:$A$501,A38,Trades!$U$2:$U$501,"&gt;0"))</x:f>
      </x:c>
      <x:c r="D38" s="60">
        <x:f>IF(A38="","",COUNTIFS(Trades!$A$2:$A$501,A38,Trades!$U$2:$U$501,"&lt;0"))</x:f>
      </x:c>
      <x:c r="E38" s="65">
        <x:f>IF(OR(A38="",B38=0),"",C38/B38)</x:f>
      </x:c>
      <x:c r="F38" s="63">
        <x:f>IF(A38="","",SUMIFS(Trades!$U$2:$U$501,Trades!$A$2:$A$501,A38))</x:f>
      </x:c>
      <x:c r="G38" s="61">
        <x:f>IF(A38="","",SUMIFS(Trades!$O$2:$O$501,Trades!$A$2:$A$501,A38))</x:f>
      </x:c>
      <x:c r="H38" s="61">
        <x:f>IF(A38="","",IFERROR(SUMIFS(Trades!$U$2:$U$501,Trades!$A$2:$A$501,A38,Trades!$U$2:$U$501,"&gt;0")/(-SUMIFS(Trades!$U$2:$U$501,Trades!$A$2:$A$501,A38,Trades!$U$2:$U$501,"&lt;0")),""))</x:f>
      </x:c>
      <x:c r="I38" s="61">
        <x:f>IF(A38="","",IFERROR(AVERAGEIFS(Trades!$Q$2:$Q$501,Trades!$A$2:$A$501,A38,Trades!$Q$2:$Q$501,"&lt;&gt;"),""))</x:f>
      </x:c>
      <x:c r="J38" s="64" t="n"/>
    </x:row>
    <x:row r="39">
      <x:c r="A39" s="58" t="n"/>
      <x:c r="B39" s="60">
        <x:f>IF(A39="","",COUNTIFS(Trades!$A$2:$A$501,A39))</x:f>
      </x:c>
      <x:c r="C39" s="60">
        <x:f>IF(A39="","",COUNTIFS(Trades!$A$2:$A$501,A39,Trades!$U$2:$U$501,"&gt;0"))</x:f>
      </x:c>
      <x:c r="D39" s="60">
        <x:f>IF(A39="","",COUNTIFS(Trades!$A$2:$A$501,A39,Trades!$U$2:$U$501,"&lt;0"))</x:f>
      </x:c>
      <x:c r="E39" s="65">
        <x:f>IF(OR(A39="",B39=0),"",C39/B39)</x:f>
      </x:c>
      <x:c r="F39" s="63">
        <x:f>IF(A39="","",SUMIFS(Trades!$U$2:$U$501,Trades!$A$2:$A$501,A39))</x:f>
      </x:c>
      <x:c r="G39" s="61">
        <x:f>IF(A39="","",SUMIFS(Trades!$O$2:$O$501,Trades!$A$2:$A$501,A39))</x:f>
      </x:c>
      <x:c r="H39" s="61">
        <x:f>IF(A39="","",IFERROR(SUMIFS(Trades!$U$2:$U$501,Trades!$A$2:$A$501,A39,Trades!$U$2:$U$501,"&gt;0")/(-SUMIFS(Trades!$U$2:$U$501,Trades!$A$2:$A$501,A39,Trades!$U$2:$U$501,"&lt;0")),""))</x:f>
      </x:c>
      <x:c r="I39" s="61">
        <x:f>IF(A39="","",IFERROR(AVERAGEIFS(Trades!$Q$2:$Q$501,Trades!$A$2:$A$501,A39,Trades!$Q$2:$Q$501,"&lt;&gt;"),""))</x:f>
      </x:c>
      <x:c r="J39" s="64" t="n"/>
    </x:row>
    <x:row r="40">
      <x:c r="A40" s="58" t="n"/>
      <x:c r="B40" s="60">
        <x:f>IF(A40="","",COUNTIFS(Trades!$A$2:$A$501,A40))</x:f>
      </x:c>
      <x:c r="C40" s="60">
        <x:f>IF(A40="","",COUNTIFS(Trades!$A$2:$A$501,A40,Trades!$U$2:$U$501,"&gt;0"))</x:f>
      </x:c>
      <x:c r="D40" s="60">
        <x:f>IF(A40="","",COUNTIFS(Trades!$A$2:$A$501,A40,Trades!$U$2:$U$501,"&lt;0"))</x:f>
      </x:c>
      <x:c r="E40" s="65">
        <x:f>IF(OR(A40="",B40=0),"",C40/B40)</x:f>
      </x:c>
      <x:c r="F40" s="63">
        <x:f>IF(A40="","",SUMIFS(Trades!$U$2:$U$501,Trades!$A$2:$A$501,A40))</x:f>
      </x:c>
      <x:c r="G40" s="61">
        <x:f>IF(A40="","",SUMIFS(Trades!$O$2:$O$501,Trades!$A$2:$A$501,A40))</x:f>
      </x:c>
      <x:c r="H40" s="61">
        <x:f>IF(A40="","",IFERROR(SUMIFS(Trades!$U$2:$U$501,Trades!$A$2:$A$501,A40,Trades!$U$2:$U$501,"&gt;0")/(-SUMIFS(Trades!$U$2:$U$501,Trades!$A$2:$A$501,A40,Trades!$U$2:$U$501,"&lt;0")),""))</x:f>
      </x:c>
      <x:c r="I40" s="61">
        <x:f>IF(A40="","",IFERROR(AVERAGEIFS(Trades!$Q$2:$Q$501,Trades!$A$2:$A$501,A40,Trades!$Q$2:$Q$501,"&lt;&gt;"),""))</x:f>
      </x:c>
      <x:c r="J40" s="64" t="n"/>
    </x:row>
    <x:row r="41">
      <x:c r="A41" s="58" t="n"/>
      <x:c r="B41" s="60">
        <x:f>IF(A41="","",COUNTIFS(Trades!$A$2:$A$501,A41))</x:f>
      </x:c>
      <x:c r="C41" s="60">
        <x:f>IF(A41="","",COUNTIFS(Trades!$A$2:$A$501,A41,Trades!$U$2:$U$501,"&gt;0"))</x:f>
      </x:c>
      <x:c r="D41" s="60">
        <x:f>IF(A41="","",COUNTIFS(Trades!$A$2:$A$501,A41,Trades!$U$2:$U$501,"&lt;0"))</x:f>
      </x:c>
      <x:c r="E41" s="65">
        <x:f>IF(OR(A41="",B41=0),"",C41/B41)</x:f>
      </x:c>
      <x:c r="F41" s="63">
        <x:f>IF(A41="","",SUMIFS(Trades!$U$2:$U$501,Trades!$A$2:$A$501,A41))</x:f>
      </x:c>
      <x:c r="G41" s="61">
        <x:f>IF(A41="","",SUMIFS(Trades!$O$2:$O$501,Trades!$A$2:$A$501,A41))</x:f>
      </x:c>
      <x:c r="H41" s="61">
        <x:f>IF(A41="","",IFERROR(SUMIFS(Trades!$U$2:$U$501,Trades!$A$2:$A$501,A41,Trades!$U$2:$U$501,"&gt;0")/(-SUMIFS(Trades!$U$2:$U$501,Trades!$A$2:$A$501,A41,Trades!$U$2:$U$501,"&lt;0")),""))</x:f>
      </x:c>
      <x:c r="I41" s="61">
        <x:f>IF(A41="","",IFERROR(AVERAGEIFS(Trades!$Q$2:$Q$501,Trades!$A$2:$A$501,A41,Trades!$Q$2:$Q$501,"&lt;&gt;"),""))</x:f>
      </x:c>
      <x:c r="J41" s="64" t="n"/>
    </x:row>
    <x:row r="42">
      <x:c r="A42" s="58" t="n"/>
      <x:c r="B42" s="60">
        <x:f>IF(A42="","",COUNTIFS(Trades!$A$2:$A$501,A42))</x:f>
      </x:c>
      <x:c r="C42" s="60">
        <x:f>IF(A42="","",COUNTIFS(Trades!$A$2:$A$501,A42,Trades!$U$2:$U$501,"&gt;0"))</x:f>
      </x:c>
      <x:c r="D42" s="60">
        <x:f>IF(A42="","",COUNTIFS(Trades!$A$2:$A$501,A42,Trades!$U$2:$U$501,"&lt;0"))</x:f>
      </x:c>
      <x:c r="E42" s="65">
        <x:f>IF(OR(A42="",B42=0),"",C42/B42)</x:f>
      </x:c>
      <x:c r="F42" s="63">
        <x:f>IF(A42="","",SUMIFS(Trades!$U$2:$U$501,Trades!$A$2:$A$501,A42))</x:f>
      </x:c>
      <x:c r="G42" s="61">
        <x:f>IF(A42="","",SUMIFS(Trades!$O$2:$O$501,Trades!$A$2:$A$501,A42))</x:f>
      </x:c>
      <x:c r="H42" s="61">
        <x:f>IF(A42="","",IFERROR(SUMIFS(Trades!$U$2:$U$501,Trades!$A$2:$A$501,A42,Trades!$U$2:$U$501,"&gt;0")/(-SUMIFS(Trades!$U$2:$U$501,Trades!$A$2:$A$501,A42,Trades!$U$2:$U$501,"&lt;0")),""))</x:f>
      </x:c>
      <x:c r="I42" s="61">
        <x:f>IF(A42="","",IFERROR(AVERAGEIFS(Trades!$Q$2:$Q$501,Trades!$A$2:$A$501,A42,Trades!$Q$2:$Q$501,"&lt;&gt;"),""))</x:f>
      </x:c>
      <x:c r="J42" s="64" t="n"/>
    </x:row>
    <x:row r="43">
      <x:c r="A43" s="58" t="n"/>
      <x:c r="B43" s="60">
        <x:f>IF(A43="","",COUNTIFS(Trades!$A$2:$A$501,A43))</x:f>
      </x:c>
      <x:c r="C43" s="60">
        <x:f>IF(A43="","",COUNTIFS(Trades!$A$2:$A$501,A43,Trades!$U$2:$U$501,"&gt;0"))</x:f>
      </x:c>
      <x:c r="D43" s="60">
        <x:f>IF(A43="","",COUNTIFS(Trades!$A$2:$A$501,A43,Trades!$U$2:$U$501,"&lt;0"))</x:f>
      </x:c>
      <x:c r="E43" s="65">
        <x:f>IF(OR(A43="",B43=0),"",C43/B43)</x:f>
      </x:c>
      <x:c r="F43" s="63">
        <x:f>IF(A43="","",SUMIFS(Trades!$U$2:$U$501,Trades!$A$2:$A$501,A43))</x:f>
      </x:c>
      <x:c r="G43" s="61">
        <x:f>IF(A43="","",SUMIFS(Trades!$O$2:$O$501,Trades!$A$2:$A$501,A43))</x:f>
      </x:c>
      <x:c r="H43" s="61">
        <x:f>IF(A43="","",IFERROR(SUMIFS(Trades!$U$2:$U$501,Trades!$A$2:$A$501,A43,Trades!$U$2:$U$501,"&gt;0")/(-SUMIFS(Trades!$U$2:$U$501,Trades!$A$2:$A$501,A43,Trades!$U$2:$U$501,"&lt;0")),""))</x:f>
      </x:c>
      <x:c r="I43" s="61">
        <x:f>IF(A43="","",IFERROR(AVERAGEIFS(Trades!$Q$2:$Q$501,Trades!$A$2:$A$501,A43,Trades!$Q$2:$Q$501,"&lt;&gt;"),""))</x:f>
      </x:c>
      <x:c r="J43" s="64" t="n"/>
    </x:row>
    <x:row r="44">
      <x:c r="A44" s="58" t="n"/>
      <x:c r="B44" s="60">
        <x:f>IF(A44="","",COUNTIFS(Trades!$A$2:$A$501,A44))</x:f>
      </x:c>
      <x:c r="C44" s="60">
        <x:f>IF(A44="","",COUNTIFS(Trades!$A$2:$A$501,A44,Trades!$U$2:$U$501,"&gt;0"))</x:f>
      </x:c>
      <x:c r="D44" s="60">
        <x:f>IF(A44="","",COUNTIFS(Trades!$A$2:$A$501,A44,Trades!$U$2:$U$501,"&lt;0"))</x:f>
      </x:c>
      <x:c r="E44" s="65">
        <x:f>IF(OR(A44="",B44=0),"",C44/B44)</x:f>
      </x:c>
      <x:c r="F44" s="63">
        <x:f>IF(A44="","",SUMIFS(Trades!$U$2:$U$501,Trades!$A$2:$A$501,A44))</x:f>
      </x:c>
      <x:c r="G44" s="61">
        <x:f>IF(A44="","",SUMIFS(Trades!$O$2:$O$501,Trades!$A$2:$A$501,A44))</x:f>
      </x:c>
      <x:c r="H44" s="61">
        <x:f>IF(A44="","",IFERROR(SUMIFS(Trades!$U$2:$U$501,Trades!$A$2:$A$501,A44,Trades!$U$2:$U$501,"&gt;0")/(-SUMIFS(Trades!$U$2:$U$501,Trades!$A$2:$A$501,A44,Trades!$U$2:$U$501,"&lt;0")),""))</x:f>
      </x:c>
      <x:c r="I44" s="61">
        <x:f>IF(A44="","",IFERROR(AVERAGEIFS(Trades!$Q$2:$Q$501,Trades!$A$2:$A$501,A44,Trades!$Q$2:$Q$501,"&lt;&gt;"),""))</x:f>
      </x:c>
      <x:c r="J44" s="64" t="n"/>
    </x:row>
    <x:row r="45">
      <x:c r="A45" s="58" t="n"/>
      <x:c r="B45" s="60">
        <x:f>IF(A45="","",COUNTIFS(Trades!$A$2:$A$501,A45))</x:f>
      </x:c>
      <x:c r="C45" s="60">
        <x:f>IF(A45="","",COUNTIFS(Trades!$A$2:$A$501,A45,Trades!$U$2:$U$501,"&gt;0"))</x:f>
      </x:c>
      <x:c r="D45" s="60">
        <x:f>IF(A45="","",COUNTIFS(Trades!$A$2:$A$501,A45,Trades!$U$2:$U$501,"&lt;0"))</x:f>
      </x:c>
      <x:c r="E45" s="65">
        <x:f>IF(OR(A45="",B45=0),"",C45/B45)</x:f>
      </x:c>
      <x:c r="F45" s="63">
        <x:f>IF(A45="","",SUMIFS(Trades!$U$2:$U$501,Trades!$A$2:$A$501,A45))</x:f>
      </x:c>
      <x:c r="G45" s="61">
        <x:f>IF(A45="","",SUMIFS(Trades!$O$2:$O$501,Trades!$A$2:$A$501,A45))</x:f>
      </x:c>
      <x:c r="H45" s="61">
        <x:f>IF(A45="","",IFERROR(SUMIFS(Trades!$U$2:$U$501,Trades!$A$2:$A$501,A45,Trades!$U$2:$U$501,"&gt;0")/(-SUMIFS(Trades!$U$2:$U$501,Trades!$A$2:$A$501,A45,Trades!$U$2:$U$501,"&lt;0")),""))</x:f>
      </x:c>
      <x:c r="I45" s="61">
        <x:f>IF(A45="","",IFERROR(AVERAGEIFS(Trades!$Q$2:$Q$501,Trades!$A$2:$A$501,A45,Trades!$Q$2:$Q$501,"&lt;&gt;"),""))</x:f>
      </x:c>
      <x:c r="J45" s="64" t="n"/>
    </x:row>
    <x:row r="46">
      <x:c r="A46" s="58" t="n"/>
      <x:c r="B46" s="60">
        <x:f>IF(A46="","",COUNTIFS(Trades!$A$2:$A$501,A46))</x:f>
      </x:c>
      <x:c r="C46" s="60">
        <x:f>IF(A46="","",COUNTIFS(Trades!$A$2:$A$501,A46,Trades!$U$2:$U$501,"&gt;0"))</x:f>
      </x:c>
      <x:c r="D46" s="60">
        <x:f>IF(A46="","",COUNTIFS(Trades!$A$2:$A$501,A46,Trades!$U$2:$U$501,"&lt;0"))</x:f>
      </x:c>
      <x:c r="E46" s="65">
        <x:f>IF(OR(A46="",B46=0),"",C46/B46)</x:f>
      </x:c>
      <x:c r="F46" s="63">
        <x:f>IF(A46="","",SUMIFS(Trades!$U$2:$U$501,Trades!$A$2:$A$501,A46))</x:f>
      </x:c>
      <x:c r="G46" s="61">
        <x:f>IF(A46="","",SUMIFS(Trades!$O$2:$O$501,Trades!$A$2:$A$501,A46))</x:f>
      </x:c>
      <x:c r="H46" s="61">
        <x:f>IF(A46="","",IFERROR(SUMIFS(Trades!$U$2:$U$501,Trades!$A$2:$A$501,A46,Trades!$U$2:$U$501,"&gt;0")/(-SUMIFS(Trades!$U$2:$U$501,Trades!$A$2:$A$501,A46,Trades!$U$2:$U$501,"&lt;0")),""))</x:f>
      </x:c>
      <x:c r="I46" s="61">
        <x:f>IF(A46="","",IFERROR(AVERAGEIFS(Trades!$Q$2:$Q$501,Trades!$A$2:$A$501,A46,Trades!$Q$2:$Q$501,"&lt;&gt;"),""))</x:f>
      </x:c>
      <x:c r="J46" s="64" t="n"/>
    </x:row>
    <x:row r="47">
      <x:c r="A47" s="58" t="n"/>
      <x:c r="B47" s="60">
        <x:f>IF(A47="","",COUNTIFS(Trades!$A$2:$A$501,A47))</x:f>
      </x:c>
      <x:c r="C47" s="60">
        <x:f>IF(A47="","",COUNTIFS(Trades!$A$2:$A$501,A47,Trades!$U$2:$U$501,"&gt;0"))</x:f>
      </x:c>
      <x:c r="D47" s="60">
        <x:f>IF(A47="","",COUNTIFS(Trades!$A$2:$A$501,A47,Trades!$U$2:$U$501,"&lt;0"))</x:f>
      </x:c>
      <x:c r="E47" s="65">
        <x:f>IF(OR(A47="",B47=0),"",C47/B47)</x:f>
      </x:c>
      <x:c r="F47" s="63">
        <x:f>IF(A47="","",SUMIFS(Trades!$U$2:$U$501,Trades!$A$2:$A$501,A47))</x:f>
      </x:c>
      <x:c r="G47" s="61">
        <x:f>IF(A47="","",SUMIFS(Trades!$O$2:$O$501,Trades!$A$2:$A$501,A47))</x:f>
      </x:c>
      <x:c r="H47" s="61">
        <x:f>IF(A47="","",IFERROR(SUMIFS(Trades!$U$2:$U$501,Trades!$A$2:$A$501,A47,Trades!$U$2:$U$501,"&gt;0")/(-SUMIFS(Trades!$U$2:$U$501,Trades!$A$2:$A$501,A47,Trades!$U$2:$U$501,"&lt;0")),""))</x:f>
      </x:c>
      <x:c r="I47" s="61">
        <x:f>IF(A47="","",IFERROR(AVERAGEIFS(Trades!$Q$2:$Q$501,Trades!$A$2:$A$501,A47,Trades!$Q$2:$Q$501,"&lt;&gt;"),""))</x:f>
      </x:c>
      <x:c r="J47" s="64" t="n"/>
    </x:row>
    <x:row r="48">
      <x:c r="A48" s="58" t="n"/>
      <x:c r="B48" s="60">
        <x:f>IF(A48="","",COUNTIFS(Trades!$A$2:$A$501,A48))</x:f>
      </x:c>
      <x:c r="C48" s="60">
        <x:f>IF(A48="","",COUNTIFS(Trades!$A$2:$A$501,A48,Trades!$U$2:$U$501,"&gt;0"))</x:f>
      </x:c>
      <x:c r="D48" s="60">
        <x:f>IF(A48="","",COUNTIFS(Trades!$A$2:$A$501,A48,Trades!$U$2:$U$501,"&lt;0"))</x:f>
      </x:c>
      <x:c r="E48" s="65">
        <x:f>IF(OR(A48="",B48=0),"",C48/B48)</x:f>
      </x:c>
      <x:c r="F48" s="63">
        <x:f>IF(A48="","",SUMIFS(Trades!$U$2:$U$501,Trades!$A$2:$A$501,A48))</x:f>
      </x:c>
      <x:c r="G48" s="61">
        <x:f>IF(A48="","",SUMIFS(Trades!$O$2:$O$501,Trades!$A$2:$A$501,A48))</x:f>
      </x:c>
      <x:c r="H48" s="61">
        <x:f>IF(A48="","",IFERROR(SUMIFS(Trades!$U$2:$U$501,Trades!$A$2:$A$501,A48,Trades!$U$2:$U$501,"&gt;0")/(-SUMIFS(Trades!$U$2:$U$501,Trades!$A$2:$A$501,A48,Trades!$U$2:$U$501,"&lt;0")),""))</x:f>
      </x:c>
      <x:c r="I48" s="61">
        <x:f>IF(A48="","",IFERROR(AVERAGEIFS(Trades!$Q$2:$Q$501,Trades!$A$2:$A$501,A48,Trades!$Q$2:$Q$501,"&lt;&gt;"),""))</x:f>
      </x:c>
      <x:c r="J48" s="64" t="n"/>
    </x:row>
    <x:row r="49">
      <x:c r="A49" s="58" t="n"/>
      <x:c r="B49" s="60">
        <x:f>IF(A49="","",COUNTIFS(Trades!$A$2:$A$501,A49))</x:f>
      </x:c>
      <x:c r="C49" s="60">
        <x:f>IF(A49="","",COUNTIFS(Trades!$A$2:$A$501,A49,Trades!$U$2:$U$501,"&gt;0"))</x:f>
      </x:c>
      <x:c r="D49" s="60">
        <x:f>IF(A49="","",COUNTIFS(Trades!$A$2:$A$501,A49,Trades!$U$2:$U$501,"&lt;0"))</x:f>
      </x:c>
      <x:c r="E49" s="65">
        <x:f>IF(OR(A49="",B49=0),"",C49/B49)</x:f>
      </x:c>
      <x:c r="F49" s="63">
        <x:f>IF(A49="","",SUMIFS(Trades!$U$2:$U$501,Trades!$A$2:$A$501,A49))</x:f>
      </x:c>
      <x:c r="G49" s="61">
        <x:f>IF(A49="","",SUMIFS(Trades!$O$2:$O$501,Trades!$A$2:$A$501,A49))</x:f>
      </x:c>
      <x:c r="H49" s="61">
        <x:f>IF(A49="","",IFERROR(SUMIFS(Trades!$U$2:$U$501,Trades!$A$2:$A$501,A49,Trades!$U$2:$U$501,"&gt;0")/(-SUMIFS(Trades!$U$2:$U$501,Trades!$A$2:$A$501,A49,Trades!$U$2:$U$501,"&lt;0")),""))</x:f>
      </x:c>
      <x:c r="I49" s="61">
        <x:f>IF(A49="","",IFERROR(AVERAGEIFS(Trades!$Q$2:$Q$501,Trades!$A$2:$A$501,A49,Trades!$Q$2:$Q$501,"&lt;&gt;"),""))</x:f>
      </x:c>
      <x:c r="J49" s="64" t="n"/>
    </x:row>
    <x:row r="50">
      <x:c r="A50" s="58" t="n"/>
      <x:c r="B50" s="60">
        <x:f>IF(A50="","",COUNTIFS(Trades!$A$2:$A$501,A50))</x:f>
      </x:c>
      <x:c r="C50" s="60">
        <x:f>IF(A50="","",COUNTIFS(Trades!$A$2:$A$501,A50,Trades!$U$2:$U$501,"&gt;0"))</x:f>
      </x:c>
      <x:c r="D50" s="60">
        <x:f>IF(A50="","",COUNTIFS(Trades!$A$2:$A$501,A50,Trades!$U$2:$U$501,"&lt;0"))</x:f>
      </x:c>
      <x:c r="E50" s="65">
        <x:f>IF(OR(A50="",B50=0),"",C50/B50)</x:f>
      </x:c>
      <x:c r="F50" s="63">
        <x:f>IF(A50="","",SUMIFS(Trades!$U$2:$U$501,Trades!$A$2:$A$501,A50))</x:f>
      </x:c>
      <x:c r="G50" s="61">
        <x:f>IF(A50="","",SUMIFS(Trades!$O$2:$O$501,Trades!$A$2:$A$501,A50))</x:f>
      </x:c>
      <x:c r="H50" s="61">
        <x:f>IF(A50="","",IFERROR(SUMIFS(Trades!$U$2:$U$501,Trades!$A$2:$A$501,A50,Trades!$U$2:$U$501,"&gt;0")/(-SUMIFS(Trades!$U$2:$U$501,Trades!$A$2:$A$501,A50,Trades!$U$2:$U$501,"&lt;0")),""))</x:f>
      </x:c>
      <x:c r="I50" s="61">
        <x:f>IF(A50="","",IFERROR(AVERAGEIFS(Trades!$Q$2:$Q$501,Trades!$A$2:$A$501,A50,Trades!$Q$2:$Q$501,"&lt;&gt;"),""))</x:f>
      </x:c>
      <x:c r="J50" s="64" t="n"/>
    </x:row>
    <x:row r="51">
      <x:c r="A51" s="58" t="n"/>
      <x:c r="B51" s="60">
        <x:f>IF(A51="","",COUNTIFS(Trades!$A$2:$A$501,A51))</x:f>
      </x:c>
      <x:c r="C51" s="60">
        <x:f>IF(A51="","",COUNTIFS(Trades!$A$2:$A$501,A51,Trades!$U$2:$U$501,"&gt;0"))</x:f>
      </x:c>
      <x:c r="D51" s="60">
        <x:f>IF(A51="","",COUNTIFS(Trades!$A$2:$A$501,A51,Trades!$U$2:$U$501,"&lt;0"))</x:f>
      </x:c>
      <x:c r="E51" s="65">
        <x:f>IF(OR(A51="",B51=0),"",C51/B51)</x:f>
      </x:c>
      <x:c r="F51" s="63">
        <x:f>IF(A51="","",SUMIFS(Trades!$U$2:$U$501,Trades!$A$2:$A$501,A51))</x:f>
      </x:c>
      <x:c r="G51" s="61">
        <x:f>IF(A51="","",SUMIFS(Trades!$O$2:$O$501,Trades!$A$2:$A$501,A51))</x:f>
      </x:c>
      <x:c r="H51" s="61">
        <x:f>IF(A51="","",IFERROR(SUMIFS(Trades!$U$2:$U$501,Trades!$A$2:$A$501,A51,Trades!$U$2:$U$501,"&gt;0")/(-SUMIFS(Trades!$U$2:$U$501,Trades!$A$2:$A$501,A51,Trades!$U$2:$U$501,"&lt;0")),""))</x:f>
      </x:c>
      <x:c r="I51" s="61">
        <x:f>IF(A51="","",IFERROR(AVERAGEIFS(Trades!$Q$2:$Q$501,Trades!$A$2:$A$501,A51,Trades!$Q$2:$Q$501,"&lt;&gt;"),""))</x:f>
      </x:c>
      <x:c r="J51" s="64" t="n"/>
    </x:row>
    <x:row r="52">
      <x:c r="A52" s="58" t="n"/>
      <x:c r="B52" s="60">
        <x:f>IF(A52="","",COUNTIFS(Trades!$A$2:$A$501,A52))</x:f>
      </x:c>
      <x:c r="C52" s="60">
        <x:f>IF(A52="","",COUNTIFS(Trades!$A$2:$A$501,A52,Trades!$U$2:$U$501,"&gt;0"))</x:f>
      </x:c>
      <x:c r="D52" s="60">
        <x:f>IF(A52="","",COUNTIFS(Trades!$A$2:$A$501,A52,Trades!$U$2:$U$501,"&lt;0"))</x:f>
      </x:c>
      <x:c r="E52" s="65">
        <x:f>IF(OR(A52="",B52=0),"",C52/B52)</x:f>
      </x:c>
      <x:c r="F52" s="63">
        <x:f>IF(A52="","",SUMIFS(Trades!$U$2:$U$501,Trades!$A$2:$A$501,A52))</x:f>
      </x:c>
      <x:c r="G52" s="61">
        <x:f>IF(A52="","",SUMIFS(Trades!$O$2:$O$501,Trades!$A$2:$A$501,A52))</x:f>
      </x:c>
      <x:c r="H52" s="61">
        <x:f>IF(A52="","",IFERROR(SUMIFS(Trades!$U$2:$U$501,Trades!$A$2:$A$501,A52,Trades!$U$2:$U$501,"&gt;0")/(-SUMIFS(Trades!$U$2:$U$501,Trades!$A$2:$A$501,A52,Trades!$U$2:$U$501,"&lt;0")),""))</x:f>
      </x:c>
      <x:c r="I52" s="61">
        <x:f>IF(A52="","",IFERROR(AVERAGEIFS(Trades!$Q$2:$Q$501,Trades!$A$2:$A$501,A52,Trades!$Q$2:$Q$501,"&lt;&gt;"),""))</x:f>
      </x:c>
      <x:c r="J52" s="64" t="n"/>
    </x:row>
    <x:row r="53">
      <x:c r="A53" s="58" t="n"/>
      <x:c r="B53" s="60">
        <x:f>IF(A53="","",COUNTIFS(Trades!$A$2:$A$501,A53))</x:f>
      </x:c>
      <x:c r="C53" s="60">
        <x:f>IF(A53="","",COUNTIFS(Trades!$A$2:$A$501,A53,Trades!$U$2:$U$501,"&gt;0"))</x:f>
      </x:c>
      <x:c r="D53" s="60">
        <x:f>IF(A53="","",COUNTIFS(Trades!$A$2:$A$501,A53,Trades!$U$2:$U$501,"&lt;0"))</x:f>
      </x:c>
      <x:c r="E53" s="65">
        <x:f>IF(OR(A53="",B53=0),"",C53/B53)</x:f>
      </x:c>
      <x:c r="F53" s="63">
        <x:f>IF(A53="","",SUMIFS(Trades!$U$2:$U$501,Trades!$A$2:$A$501,A53))</x:f>
      </x:c>
      <x:c r="G53" s="61">
        <x:f>IF(A53="","",SUMIFS(Trades!$O$2:$O$501,Trades!$A$2:$A$501,A53))</x:f>
      </x:c>
      <x:c r="H53" s="61">
        <x:f>IF(A53="","",IFERROR(SUMIFS(Trades!$U$2:$U$501,Trades!$A$2:$A$501,A53,Trades!$U$2:$U$501,"&gt;0")/(-SUMIFS(Trades!$U$2:$U$501,Trades!$A$2:$A$501,A53,Trades!$U$2:$U$501,"&lt;0")),""))</x:f>
      </x:c>
      <x:c r="I53" s="61">
        <x:f>IF(A53="","",IFERROR(AVERAGEIFS(Trades!$Q$2:$Q$501,Trades!$A$2:$A$501,A53,Trades!$Q$2:$Q$501,"&lt;&gt;"),""))</x:f>
      </x:c>
      <x:c r="J53" s="64" t="n"/>
    </x:row>
    <x:row r="54">
      <x:c r="A54" s="58" t="n"/>
      <x:c r="B54" s="60">
        <x:f>IF(A54="","",COUNTIFS(Trades!$A$2:$A$501,A54))</x:f>
      </x:c>
      <x:c r="C54" s="60">
        <x:f>IF(A54="","",COUNTIFS(Trades!$A$2:$A$501,A54,Trades!$U$2:$U$501,"&gt;0"))</x:f>
      </x:c>
      <x:c r="D54" s="60">
        <x:f>IF(A54="","",COUNTIFS(Trades!$A$2:$A$501,A54,Trades!$U$2:$U$501,"&lt;0"))</x:f>
      </x:c>
      <x:c r="E54" s="65">
        <x:f>IF(OR(A54="",B54=0),"",C54/B54)</x:f>
      </x:c>
      <x:c r="F54" s="63">
        <x:f>IF(A54="","",SUMIFS(Trades!$U$2:$U$501,Trades!$A$2:$A$501,A54))</x:f>
      </x:c>
      <x:c r="G54" s="61">
        <x:f>IF(A54="","",SUMIFS(Trades!$O$2:$O$501,Trades!$A$2:$A$501,A54))</x:f>
      </x:c>
      <x:c r="H54" s="61">
        <x:f>IF(A54="","",IFERROR(SUMIFS(Trades!$U$2:$U$501,Trades!$A$2:$A$501,A54,Trades!$U$2:$U$501,"&gt;0")/(-SUMIFS(Trades!$U$2:$U$501,Trades!$A$2:$A$501,A54,Trades!$U$2:$U$501,"&lt;0")),""))</x:f>
      </x:c>
      <x:c r="I54" s="61">
        <x:f>IF(A54="","",IFERROR(AVERAGEIFS(Trades!$Q$2:$Q$501,Trades!$A$2:$A$501,A54,Trades!$Q$2:$Q$501,"&lt;&gt;"),""))</x:f>
      </x:c>
      <x:c r="J54" s="64" t="n"/>
    </x:row>
    <x:row r="55">
      <x:c r="A55" s="58" t="n"/>
      <x:c r="B55" s="60">
        <x:f>IF(A55="","",COUNTIFS(Trades!$A$2:$A$501,A55))</x:f>
      </x:c>
      <x:c r="C55" s="60">
        <x:f>IF(A55="","",COUNTIFS(Trades!$A$2:$A$501,A55,Trades!$U$2:$U$501,"&gt;0"))</x:f>
      </x:c>
      <x:c r="D55" s="60">
        <x:f>IF(A55="","",COUNTIFS(Trades!$A$2:$A$501,A55,Trades!$U$2:$U$501,"&lt;0"))</x:f>
      </x:c>
      <x:c r="E55" s="65">
        <x:f>IF(OR(A55="",B55=0),"",C55/B55)</x:f>
      </x:c>
      <x:c r="F55" s="63">
        <x:f>IF(A55="","",SUMIFS(Trades!$U$2:$U$501,Trades!$A$2:$A$501,A55))</x:f>
      </x:c>
      <x:c r="G55" s="61">
        <x:f>IF(A55="","",SUMIFS(Trades!$O$2:$O$501,Trades!$A$2:$A$501,A55))</x:f>
      </x:c>
      <x:c r="H55" s="61">
        <x:f>IF(A55="","",IFERROR(SUMIFS(Trades!$U$2:$U$501,Trades!$A$2:$A$501,A55,Trades!$U$2:$U$501,"&gt;0")/(-SUMIFS(Trades!$U$2:$U$501,Trades!$A$2:$A$501,A55,Trades!$U$2:$U$501,"&lt;0")),""))</x:f>
      </x:c>
      <x:c r="I55" s="61">
        <x:f>IF(A55="","",IFERROR(AVERAGEIFS(Trades!$Q$2:$Q$501,Trades!$A$2:$A$501,A55,Trades!$Q$2:$Q$501,"&lt;&gt;"),""))</x:f>
      </x:c>
      <x:c r="J55" s="64" t="n"/>
    </x:row>
    <x:row r="56">
      <x:c r="A56" s="58" t="n"/>
      <x:c r="B56" s="60">
        <x:f>IF(A56="","",COUNTIFS(Trades!$A$2:$A$501,A56))</x:f>
      </x:c>
      <x:c r="C56" s="60">
        <x:f>IF(A56="","",COUNTIFS(Trades!$A$2:$A$501,A56,Trades!$U$2:$U$501,"&gt;0"))</x:f>
      </x:c>
      <x:c r="D56" s="60">
        <x:f>IF(A56="","",COUNTIFS(Trades!$A$2:$A$501,A56,Trades!$U$2:$U$501,"&lt;0"))</x:f>
      </x:c>
      <x:c r="E56" s="65">
        <x:f>IF(OR(A56="",B56=0),"",C56/B56)</x:f>
      </x:c>
      <x:c r="F56" s="63">
        <x:f>IF(A56="","",SUMIFS(Trades!$U$2:$U$501,Trades!$A$2:$A$501,A56))</x:f>
      </x:c>
      <x:c r="G56" s="61">
        <x:f>IF(A56="","",SUMIFS(Trades!$O$2:$O$501,Trades!$A$2:$A$501,A56))</x:f>
      </x:c>
      <x:c r="H56" s="61">
        <x:f>IF(A56="","",IFERROR(SUMIFS(Trades!$U$2:$U$501,Trades!$A$2:$A$501,A56,Trades!$U$2:$U$501,"&gt;0")/(-SUMIFS(Trades!$U$2:$U$501,Trades!$A$2:$A$501,A56,Trades!$U$2:$U$501,"&lt;0")),""))</x:f>
      </x:c>
      <x:c r="I56" s="61">
        <x:f>IF(A56="","",IFERROR(AVERAGEIFS(Trades!$Q$2:$Q$501,Trades!$A$2:$A$501,A56,Trades!$Q$2:$Q$501,"&lt;&gt;"),""))</x:f>
      </x:c>
      <x:c r="J56" s="64" t="n"/>
    </x:row>
    <x:row r="57">
      <x:c r="A57" s="58" t="n"/>
      <x:c r="B57" s="60">
        <x:f>IF(A57="","",COUNTIFS(Trades!$A$2:$A$501,A57))</x:f>
      </x:c>
      <x:c r="C57" s="60">
        <x:f>IF(A57="","",COUNTIFS(Trades!$A$2:$A$501,A57,Trades!$U$2:$U$501,"&gt;0"))</x:f>
      </x:c>
      <x:c r="D57" s="60">
        <x:f>IF(A57="","",COUNTIFS(Trades!$A$2:$A$501,A57,Trades!$U$2:$U$501,"&lt;0"))</x:f>
      </x:c>
      <x:c r="E57" s="65">
        <x:f>IF(OR(A57="",B57=0),"",C57/B57)</x:f>
      </x:c>
      <x:c r="F57" s="63">
        <x:f>IF(A57="","",SUMIFS(Trades!$U$2:$U$501,Trades!$A$2:$A$501,A57))</x:f>
      </x:c>
      <x:c r="G57" s="61">
        <x:f>IF(A57="","",SUMIFS(Trades!$O$2:$O$501,Trades!$A$2:$A$501,A57))</x:f>
      </x:c>
      <x:c r="H57" s="61">
        <x:f>IF(A57="","",IFERROR(SUMIFS(Trades!$U$2:$U$501,Trades!$A$2:$A$501,A57,Trades!$U$2:$U$501,"&gt;0")/(-SUMIFS(Trades!$U$2:$U$501,Trades!$A$2:$A$501,A57,Trades!$U$2:$U$501,"&lt;0")),""))</x:f>
      </x:c>
      <x:c r="I57" s="61">
        <x:f>IF(A57="","",IFERROR(AVERAGEIFS(Trades!$Q$2:$Q$501,Trades!$A$2:$A$501,A57,Trades!$Q$2:$Q$501,"&lt;&gt;"),""))</x:f>
      </x:c>
      <x:c r="J57" s="64" t="n"/>
    </x:row>
    <x:row r="58">
      <x:c r="A58" s="58" t="n"/>
      <x:c r="B58" s="60">
        <x:f>IF(A58="","",COUNTIFS(Trades!$A$2:$A$501,A58))</x:f>
      </x:c>
      <x:c r="C58" s="60">
        <x:f>IF(A58="","",COUNTIFS(Trades!$A$2:$A$501,A58,Trades!$U$2:$U$501,"&gt;0"))</x:f>
      </x:c>
      <x:c r="D58" s="60">
        <x:f>IF(A58="","",COUNTIFS(Trades!$A$2:$A$501,A58,Trades!$U$2:$U$501,"&lt;0"))</x:f>
      </x:c>
      <x:c r="E58" s="65">
        <x:f>IF(OR(A58="",B58=0),"",C58/B58)</x:f>
      </x:c>
      <x:c r="F58" s="63">
        <x:f>IF(A58="","",SUMIFS(Trades!$U$2:$U$501,Trades!$A$2:$A$501,A58))</x:f>
      </x:c>
      <x:c r="G58" s="61">
        <x:f>IF(A58="","",SUMIFS(Trades!$O$2:$O$501,Trades!$A$2:$A$501,A58))</x:f>
      </x:c>
      <x:c r="H58" s="61">
        <x:f>IF(A58="","",IFERROR(SUMIFS(Trades!$U$2:$U$501,Trades!$A$2:$A$501,A58,Trades!$U$2:$U$501,"&gt;0")/(-SUMIFS(Trades!$U$2:$U$501,Trades!$A$2:$A$501,A58,Trades!$U$2:$U$501,"&lt;0")),""))</x:f>
      </x:c>
      <x:c r="I58" s="61">
        <x:f>IF(A58="","",IFERROR(AVERAGEIFS(Trades!$Q$2:$Q$501,Trades!$A$2:$A$501,A58,Trades!$Q$2:$Q$501,"&lt;&gt;"),""))</x:f>
      </x:c>
      <x:c r="J58" s="64" t="n"/>
    </x:row>
    <x:row r="59">
      <x:c r="A59" s="58" t="n"/>
      <x:c r="B59" s="60">
        <x:f>IF(A59="","",COUNTIFS(Trades!$A$2:$A$501,A59))</x:f>
      </x:c>
      <x:c r="C59" s="60">
        <x:f>IF(A59="","",COUNTIFS(Trades!$A$2:$A$501,A59,Trades!$U$2:$U$501,"&gt;0"))</x:f>
      </x:c>
      <x:c r="D59" s="60">
        <x:f>IF(A59="","",COUNTIFS(Trades!$A$2:$A$501,A59,Trades!$U$2:$U$501,"&lt;0"))</x:f>
      </x:c>
      <x:c r="E59" s="65">
        <x:f>IF(OR(A59="",B59=0),"",C59/B59)</x:f>
      </x:c>
      <x:c r="F59" s="63">
        <x:f>IF(A59="","",SUMIFS(Trades!$U$2:$U$501,Trades!$A$2:$A$501,A59))</x:f>
      </x:c>
      <x:c r="G59" s="61">
        <x:f>IF(A59="","",SUMIFS(Trades!$O$2:$O$501,Trades!$A$2:$A$501,A59))</x:f>
      </x:c>
      <x:c r="H59" s="61">
        <x:f>IF(A59="","",IFERROR(SUMIFS(Trades!$U$2:$U$501,Trades!$A$2:$A$501,A59,Trades!$U$2:$U$501,"&gt;0")/(-SUMIFS(Trades!$U$2:$U$501,Trades!$A$2:$A$501,A59,Trades!$U$2:$U$501,"&lt;0")),""))</x:f>
      </x:c>
      <x:c r="I59" s="61">
        <x:f>IF(A59="","",IFERROR(AVERAGEIFS(Trades!$Q$2:$Q$501,Trades!$A$2:$A$501,A59,Trades!$Q$2:$Q$501,"&lt;&gt;"),""))</x:f>
      </x:c>
      <x:c r="J59" s="64" t="n"/>
    </x:row>
    <x:row r="60">
      <x:c r="A60" s="58" t="n"/>
      <x:c r="B60" s="60">
        <x:f>IF(A60="","",COUNTIFS(Trades!$A$2:$A$501,A60))</x:f>
      </x:c>
      <x:c r="C60" s="60">
        <x:f>IF(A60="","",COUNTIFS(Trades!$A$2:$A$501,A60,Trades!$U$2:$U$501,"&gt;0"))</x:f>
      </x:c>
      <x:c r="D60" s="60">
        <x:f>IF(A60="","",COUNTIFS(Trades!$A$2:$A$501,A60,Trades!$U$2:$U$501,"&lt;0"))</x:f>
      </x:c>
      <x:c r="E60" s="65">
        <x:f>IF(OR(A60="",B60=0),"",C60/B60)</x:f>
      </x:c>
      <x:c r="F60" s="63">
        <x:f>IF(A60="","",SUMIFS(Trades!$U$2:$U$501,Trades!$A$2:$A$501,A60))</x:f>
      </x:c>
      <x:c r="G60" s="61">
        <x:f>IF(A60="","",SUMIFS(Trades!$O$2:$O$501,Trades!$A$2:$A$501,A60))</x:f>
      </x:c>
      <x:c r="H60" s="61">
        <x:f>IF(A60="","",IFERROR(SUMIFS(Trades!$U$2:$U$501,Trades!$A$2:$A$501,A60,Trades!$U$2:$U$501,"&gt;0")/(-SUMIFS(Trades!$U$2:$U$501,Trades!$A$2:$A$501,A60,Trades!$U$2:$U$501,"&lt;0")),""))</x:f>
      </x:c>
      <x:c r="I60" s="61">
        <x:f>IF(A60="","",IFERROR(AVERAGEIFS(Trades!$Q$2:$Q$501,Trades!$A$2:$A$501,A60,Trades!$Q$2:$Q$501,"&lt;&gt;"),""))</x:f>
      </x:c>
      <x:c r="J60" s="64" t="n"/>
    </x:row>
    <x:row r="61">
      <x:c r="A61" s="58" t="n"/>
      <x:c r="B61" s="60">
        <x:f>IF(A61="","",COUNTIFS(Trades!$A$2:$A$501,A61))</x:f>
      </x:c>
      <x:c r="C61" s="60">
        <x:f>IF(A61="","",COUNTIFS(Trades!$A$2:$A$501,A61,Trades!$U$2:$U$501,"&gt;0"))</x:f>
      </x:c>
      <x:c r="D61" s="60">
        <x:f>IF(A61="","",COUNTIFS(Trades!$A$2:$A$501,A61,Trades!$U$2:$U$501,"&lt;0"))</x:f>
      </x:c>
      <x:c r="E61" s="65">
        <x:f>IF(OR(A61="",B61=0),"",C61/B61)</x:f>
      </x:c>
      <x:c r="F61" s="63">
        <x:f>IF(A61="","",SUMIFS(Trades!$U$2:$U$501,Trades!$A$2:$A$501,A61))</x:f>
      </x:c>
      <x:c r="G61" s="61">
        <x:f>IF(A61="","",SUMIFS(Trades!$O$2:$O$501,Trades!$A$2:$A$501,A61))</x:f>
      </x:c>
      <x:c r="H61" s="61">
        <x:f>IF(A61="","",IFERROR(SUMIFS(Trades!$U$2:$U$501,Trades!$A$2:$A$501,A61,Trades!$U$2:$U$501,"&gt;0")/(-SUMIFS(Trades!$U$2:$U$501,Trades!$A$2:$A$501,A61,Trades!$U$2:$U$501,"&lt;0")),""))</x:f>
      </x:c>
      <x:c r="I61" s="61">
        <x:f>IF(A61="","",IFERROR(AVERAGEIFS(Trades!$Q$2:$Q$501,Trades!$A$2:$A$501,A61,Trades!$Q$2:$Q$501,"&lt;&gt;"),""))</x:f>
      </x:c>
      <x:c r="J61" s="64" t="n"/>
    </x:row>
    <x:row r="62">
      <x:c r="A62" s="58" t="n"/>
      <x:c r="B62" s="60">
        <x:f>IF(A62="","",COUNTIFS(Trades!$A$2:$A$501,A62))</x:f>
      </x:c>
      <x:c r="C62" s="60">
        <x:f>IF(A62="","",COUNTIFS(Trades!$A$2:$A$501,A62,Trades!$U$2:$U$501,"&gt;0"))</x:f>
      </x:c>
      <x:c r="D62" s="60">
        <x:f>IF(A62="","",COUNTIFS(Trades!$A$2:$A$501,A62,Trades!$U$2:$U$501,"&lt;0"))</x:f>
      </x:c>
      <x:c r="E62" s="65">
        <x:f>IF(OR(A62="",B62=0),"",C62/B62)</x:f>
      </x:c>
      <x:c r="F62" s="63">
        <x:f>IF(A62="","",SUMIFS(Trades!$U$2:$U$501,Trades!$A$2:$A$501,A62))</x:f>
      </x:c>
      <x:c r="G62" s="61">
        <x:f>IF(A62="","",SUMIFS(Trades!$O$2:$O$501,Trades!$A$2:$A$501,A62))</x:f>
      </x:c>
      <x:c r="H62" s="61">
        <x:f>IF(A62="","",IFERROR(SUMIFS(Trades!$U$2:$U$501,Trades!$A$2:$A$501,A62,Trades!$U$2:$U$501,"&gt;0")/(-SUMIFS(Trades!$U$2:$U$501,Trades!$A$2:$A$501,A62,Trades!$U$2:$U$501,"&lt;0")),""))</x:f>
      </x:c>
      <x:c r="I62" s="61">
        <x:f>IF(A62="","",IFERROR(AVERAGEIFS(Trades!$Q$2:$Q$501,Trades!$A$2:$A$501,A62,Trades!$Q$2:$Q$501,"&lt;&gt;"),""))</x:f>
      </x:c>
      <x:c r="J62" s="64" t="n"/>
    </x:row>
    <x:row r="63">
      <x:c r="A63" s="58" t="n"/>
      <x:c r="B63" s="60">
        <x:f>IF(A63="","",COUNTIFS(Trades!$A$2:$A$501,A63))</x:f>
      </x:c>
      <x:c r="C63" s="60">
        <x:f>IF(A63="","",COUNTIFS(Trades!$A$2:$A$501,A63,Trades!$U$2:$U$501,"&gt;0"))</x:f>
      </x:c>
      <x:c r="D63" s="60">
        <x:f>IF(A63="","",COUNTIFS(Trades!$A$2:$A$501,A63,Trades!$U$2:$U$501,"&lt;0"))</x:f>
      </x:c>
      <x:c r="E63" s="65">
        <x:f>IF(OR(A63="",B63=0),"",C63/B63)</x:f>
      </x:c>
      <x:c r="F63" s="63">
        <x:f>IF(A63="","",SUMIFS(Trades!$U$2:$U$501,Trades!$A$2:$A$501,A63))</x:f>
      </x:c>
      <x:c r="G63" s="61">
        <x:f>IF(A63="","",SUMIFS(Trades!$O$2:$O$501,Trades!$A$2:$A$501,A63))</x:f>
      </x:c>
      <x:c r="H63" s="61">
        <x:f>IF(A63="","",IFERROR(SUMIFS(Trades!$U$2:$U$501,Trades!$A$2:$A$501,A63,Trades!$U$2:$U$501,"&gt;0")/(-SUMIFS(Trades!$U$2:$U$501,Trades!$A$2:$A$501,A63,Trades!$U$2:$U$501,"&lt;0")),""))</x:f>
      </x:c>
      <x:c r="I63" s="61">
        <x:f>IF(A63="","",IFERROR(AVERAGEIFS(Trades!$Q$2:$Q$501,Trades!$A$2:$A$501,A63,Trades!$Q$2:$Q$501,"&lt;&gt;"),""))</x:f>
      </x:c>
      <x:c r="J63" s="64" t="n"/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" style="46" customWidth="1"/>
    <x:col min="2" max="2" width="18" style="46" customWidth="1"/>
  </x:cols>
  <x:sheetData>
    <x:row r="1">
      <x:c r="A1" s="47" t="inlineStr">
        <x:is>
          <x:t xml:space="preserve">Dashboard - Performance (NQ)</x:t>
        </x:is>
      </x:c>
    </x:row>
    <x:row r="3">
      <x:c r="A3" s="48" t="inlineStr">
        <x:is>
          <x:t xml:space="preserve">Total trades</x:t>
        </x:is>
      </x:c>
      <x:c r="B3" s="133">
        <x:f>COUNT(Trades!$A$2:$A$501)</x:f>
        <x:v>0</x:v>
      </x:c>
      <x:c r="D3" s="67" t="inlineStr">
        <x:is>
          <x:t xml:space="preserve">Équity curve (basé sur l'ordre des lignes de Trades)</x:t>
        </x:is>
      </x:c>
    </x:row>
    <x:row r="4">
      <x:c r="A4" s="48" t="inlineStr">
        <x:is>
          <x:t xml:space="preserve">Wins</x:t>
        </x:is>
      </x:c>
      <x:c r="B4" s="133">
        <x:f>COUNTIF(Trades!$U$2:$U$501,"&gt;0")</x:f>
        <x:v>0</x:v>
      </x:c>
      <x:c r="D4" s="57" t="inlineStr">
        <x:is>
          <x:t xml:space="preserve">#</x:t>
        </x:is>
      </x:c>
      <x:c r="E4" s="57" t="inlineStr">
        <x:is>
          <x:t xml:space="preserve">Date</x:t>
        </x:is>
      </x:c>
      <x:c r="F4" s="57" t="inlineStr">
        <x:is>
          <x:t xml:space="preserve">Net PnL ($)</x:t>
        </x:is>
      </x:c>
      <x:c r="G4" s="57" t="inlineStr">
        <x:is>
          <x:t xml:space="preserve">Équity ($)</x:t>
        </x:is>
      </x:c>
      <x:c r="H4" s="57" t="inlineStr">
        <x:is>
          <x:t xml:space="preserve">Max à date ($)</x:t>
        </x:is>
      </x:c>
      <x:c r="I4" s="57" t="inlineStr">
        <x:is>
          <x:t xml:space="preserve">Drawdown ($)</x:t>
        </x:is>
      </x:c>
    </x:row>
    <x:row r="5">
      <x:c r="A5" s="48" t="inlineStr">
        <x:is>
          <x:t xml:space="preserve">Losses</x:t>
        </x:is>
      </x:c>
      <x:c r="B5" s="133">
        <x:f>COUNTIF(Trades!$U$2:$U$501,"&lt;0")</x:f>
        <x:v>0</x:v>
      </x:c>
      <x:c r="D5" s="60" t="n">
        <x:v>1</x:v>
      </x:c>
      <x:c r="E5" s="58">
        <x:f>IF('Trades'!A2="","",'Trades'!A2)</x:f>
      </x:c>
      <x:c r="F5" s="63">
        <x:f>IF('Trades'!U2="","",'Trades'!U2)</x:f>
      </x:c>
      <x:c r="G5" s="63">
        <x:f>IF(F5="","",Paramètres!$B$8+SUM($F$5:F5))</x:f>
      </x:c>
      <x:c r="H5" s="63">
        <x:f>IF(G5="","",MAX($G$5:G5))</x:f>
      </x:c>
      <x:c r="I5" s="63">
        <x:f>IF(G5="","",G5-H5)</x:f>
      </x:c>
    </x:row>
    <x:row r="6">
      <x:c r="A6" s="48" t="inlineStr">
        <x:is>
          <x:t xml:space="preserve">Win rate</x:t>
        </x:is>
      </x:c>
      <x:c r="B6" s="68">
        <x:f>IFERROR(B4/B3,"")</x:f>
      </x:c>
      <x:c r="D6" s="60" t="n">
        <x:v>2</x:v>
      </x:c>
      <x:c r="E6" s="58">
        <x:f>IF('Trades'!A3="","",'Trades'!A3)</x:f>
      </x:c>
      <x:c r="F6" s="63">
        <x:f>IF('Trades'!U3="","",'Trades'!U3)</x:f>
      </x:c>
      <x:c r="G6" s="63">
        <x:f>IF(F6="","",Paramètres!$B$8+SUM($F$5:F6))</x:f>
      </x:c>
      <x:c r="H6" s="63">
        <x:f>IF(G6="","",MAX($G$5:G6))</x:f>
      </x:c>
      <x:c r="I6" s="63">
        <x:f>IF(G6="","",G6-H6)</x:f>
      </x:c>
    </x:row>
    <x:row r="7">
      <x:c r="A7" s="48" t="inlineStr">
        <x:is>
          <x:t xml:space="preserve">PnL net total ($)</x:t>
        </x:is>
      </x:c>
      <x:c r="B7" s="69">
        <x:f>SUM(Trades!$U$2:$U$501)</x:f>
        <x:v>0</x:v>
      </x:c>
      <x:c r="D7" s="60" t="n">
        <x:v>3</x:v>
      </x:c>
      <x:c r="E7" s="58">
        <x:f>IF('Trades'!A4="","",'Trades'!A4)</x:f>
      </x:c>
      <x:c r="F7" s="63">
        <x:f>IF('Trades'!U4="","",'Trades'!U4)</x:f>
      </x:c>
      <x:c r="G7" s="63">
        <x:f>IF(F7="","",Paramètres!$B$8+SUM($F$5:F7))</x:f>
      </x:c>
      <x:c r="H7" s="63">
        <x:f>IF(G7="","",MAX($G$5:G7))</x:f>
      </x:c>
      <x:c r="I7" s="63">
        <x:f>IF(G7="","",G7-H7)</x:f>
      </x:c>
    </x:row>
    <x:row r="8">
      <x:c r="A8" s="48" t="inlineStr">
        <x:is>
          <x:t xml:space="preserve">Gain brut ($)</x:t>
        </x:is>
      </x:c>
      <x:c r="B8" s="69">
        <x:f>SUMIF(Trades!$U$2:$U$501,"&gt;0",Trades!$U$2:$U$501)</x:f>
        <x:v>0</x:v>
      </x:c>
      <x:c r="D8" s="60" t="n">
        <x:v>4</x:v>
      </x:c>
      <x:c r="E8" s="58">
        <x:f>IF('Trades'!A5="","",'Trades'!A5)</x:f>
      </x:c>
      <x:c r="F8" s="63">
        <x:f>IF('Trades'!U5="","",'Trades'!U5)</x:f>
      </x:c>
      <x:c r="G8" s="63">
        <x:f>IF(F8="","",Paramètres!$B$8+SUM($F$5:F8))</x:f>
      </x:c>
      <x:c r="H8" s="63">
        <x:f>IF(G8="","",MAX($G$5:G8))</x:f>
      </x:c>
      <x:c r="I8" s="63">
        <x:f>IF(G8="","",G8-H8)</x:f>
      </x:c>
    </x:row>
    <x:row r="9">
      <x:c r="A9" s="48" t="inlineStr">
        <x:is>
          <x:t xml:space="preserve">Perte brute ($)</x:t>
        </x:is>
      </x:c>
      <x:c r="B9" s="69">
        <x:f>-SUMIF(Trades!$U$2:$U$501,"&lt;0",Trades!$U$2:$U$501)</x:f>
        <x:v>0</x:v>
      </x:c>
      <x:c r="D9" s="60" t="n">
        <x:v>5</x:v>
      </x:c>
      <x:c r="E9" s="58">
        <x:f>IF('Trades'!A6="","",'Trades'!A6)</x:f>
      </x:c>
      <x:c r="F9" s="63">
        <x:f>IF('Trades'!U6="","",'Trades'!U6)</x:f>
      </x:c>
      <x:c r="G9" s="63">
        <x:f>IF(F9="","",Paramètres!$B$8+SUM($F$5:F9))</x:f>
      </x:c>
      <x:c r="H9" s="63">
        <x:f>IF(G9="","",MAX($G$5:G9))</x:f>
      </x:c>
      <x:c r="I9" s="63">
        <x:f>IF(G9="","",G9-H9)</x:f>
      </x:c>
    </x:row>
    <x:row r="10">
      <x:c r="A10" s="48" t="inlineStr">
        <x:is>
          <x:t xml:space="preserve">Profit factor</x:t>
        </x:is>
      </x:c>
      <x:c r="B10" s="70">
        <x:f>IFERROR(B8/B9,"")</x:f>
      </x:c>
      <x:c r="D10" s="60" t="n">
        <x:v>6</x:v>
      </x:c>
      <x:c r="E10" s="58">
        <x:f>IF('Trades'!A7="","",'Trades'!A7)</x:f>
      </x:c>
      <x:c r="F10" s="63">
        <x:f>IF('Trades'!U7="","",'Trades'!U7)</x:f>
      </x:c>
      <x:c r="G10" s="63">
        <x:f>IF(F10="","",Paramètres!$B$8+SUM($F$5:F10))</x:f>
      </x:c>
      <x:c r="H10" s="63">
        <x:f>IF(G10="","",MAX($G$5:G10))</x:f>
      </x:c>
      <x:c r="I10" s="63">
        <x:f>IF(G10="","",G10-H10)</x:f>
      </x:c>
    </x:row>
    <x:row r="11">
      <x:c r="A11" s="48" t="inlineStr">
        <x:is>
          <x:t xml:space="preserve">Avg R</x:t>
        </x:is>
      </x:c>
      <x:c r="B11" s="70">
        <x:f>IFERROR(AVERAGEIF(Trades!$Q$2:$Q$501,"&lt;&gt;",Trades!$Q$2:$Q$501),"")</x:f>
      </x:c>
      <x:c r="D11" s="60" t="n">
        <x:v>7</x:v>
      </x:c>
      <x:c r="E11" s="58">
        <x:f>IF('Trades'!A8="","",'Trades'!A8)</x:f>
      </x:c>
      <x:c r="F11" s="63">
        <x:f>IF('Trades'!U8="","",'Trades'!U8)</x:f>
      </x:c>
      <x:c r="G11" s="63">
        <x:f>IF(F11="","",Paramètres!$B$8+SUM($F$5:F11))</x:f>
      </x:c>
      <x:c r="H11" s="63">
        <x:f>IF(G11="","",MAX($G$5:G11))</x:f>
      </x:c>
      <x:c r="I11" s="63">
        <x:f>IF(G11="","",G11-H11)</x:f>
      </x:c>
    </x:row>
    <x:row r="12">
      <x:c r="A12" s="48" t="inlineStr">
        <x:is>
          <x:t xml:space="preserve">Expectancy R</x:t>
        </x:is>
      </x:c>
      <x:c r="B12" s="70">
        <x:f>IFERROR(AVERAGEIF(Trades!$Q$2:$Q$501,"&lt;&gt;",Trades!$Q$2:$Q$501),"")</x:f>
      </x:c>
      <x:c r="D12" s="60" t="n">
        <x:v>8</x:v>
      </x:c>
      <x:c r="E12" s="58">
        <x:f>IF('Trades'!A9="","",'Trades'!A9)</x:f>
      </x:c>
      <x:c r="F12" s="63">
        <x:f>IF('Trades'!U9="","",'Trades'!U9)</x:f>
      </x:c>
      <x:c r="G12" s="63">
        <x:f>IF(F12="","",Paramètres!$B$8+SUM($F$5:F12))</x:f>
      </x:c>
      <x:c r="H12" s="63">
        <x:f>IF(G12="","",MAX($G$5:G12))</x:f>
      </x:c>
      <x:c r="I12" s="63">
        <x:f>IF(G12="","",G12-H12)</x:f>
      </x:c>
    </x:row>
    <x:row r="13">
      <x:c r="D13" s="60" t="n">
        <x:v>9</x:v>
      </x:c>
      <x:c r="E13" s="58">
        <x:f>IF('Trades'!A10="","",'Trades'!A10)</x:f>
      </x:c>
      <x:c r="F13" s="63">
        <x:f>IF('Trades'!U10="","",'Trades'!U10)</x:f>
      </x:c>
      <x:c r="G13" s="63">
        <x:f>IF(F13="","",Paramètres!$B$8+SUM($F$5:F13))</x:f>
      </x:c>
      <x:c r="H13" s="63">
        <x:f>IF(G13="","",MAX($G$5:G13))</x:f>
      </x:c>
      <x:c r="I13" s="63">
        <x:f>IF(G13="","",G13-H13)</x:f>
      </x:c>
    </x:row>
    <x:row r="14">
      <x:c r="A14" s="48" t="inlineStr">
        <x:is>
          <x:t xml:space="preserve">Max drawdown ($)</x:t>
        </x:is>
      </x:c>
      <x:c r="B14" s="69">
        <x:f>IFERROR(MIN(I5:I204),"")</x:f>
      </x:c>
      <x:c r="D14" s="60" t="n">
        <x:v>10</x:v>
      </x:c>
      <x:c r="E14" s="58">
        <x:f>IF('Trades'!A11="","",'Trades'!A11)</x:f>
      </x:c>
      <x:c r="F14" s="63">
        <x:f>IF('Trades'!U11="","",'Trades'!U11)</x:f>
      </x:c>
      <x:c r="G14" s="63">
        <x:f>IF(F14="","",Paramètres!$B$8+SUM($F$5:F14))</x:f>
      </x:c>
      <x:c r="H14" s="63">
        <x:f>IF(G14="","",MAX($G$5:G14))</x:f>
      </x:c>
      <x:c r="I14" s="63">
        <x:f>IF(G14="","",G14-H14)</x:f>
      </x:c>
    </x:row>
    <x:row r="15">
      <x:c r="D15" s="60" t="n">
        <x:v>11</x:v>
      </x:c>
      <x:c r="E15" s="58">
        <x:f>IF('Trades'!A12="","",'Trades'!A12)</x:f>
      </x:c>
      <x:c r="F15" s="63">
        <x:f>IF('Trades'!U12="","",'Trades'!U12)</x:f>
      </x:c>
      <x:c r="G15" s="63">
        <x:f>IF(F15="","",Paramètres!$B$8+SUM($F$5:F15))</x:f>
      </x:c>
      <x:c r="H15" s="63">
        <x:f>IF(G15="","",MAX($G$5:G15))</x:f>
      </x:c>
      <x:c r="I15" s="63">
        <x:f>IF(G15="","",G15-H15)</x:f>
      </x:c>
    </x:row>
    <x:row r="16">
      <x:c r="D16" s="60" t="n">
        <x:v>12</x:v>
      </x:c>
      <x:c r="E16" s="58">
        <x:f>IF('Trades'!A13="","",'Trades'!A13)</x:f>
      </x:c>
      <x:c r="F16" s="63">
        <x:f>IF('Trades'!U13="","",'Trades'!U13)</x:f>
      </x:c>
      <x:c r="G16" s="63">
        <x:f>IF(F16="","",Paramètres!$B$8+SUM($F$5:F16))</x:f>
      </x:c>
      <x:c r="H16" s="63">
        <x:f>IF(G16="","",MAX($G$5:G16))</x:f>
      </x:c>
      <x:c r="I16" s="63">
        <x:f>IF(G16="","",G16-H16)</x:f>
      </x:c>
    </x:row>
    <x:row r="17">
      <x:c r="D17" s="60" t="n">
        <x:v>13</x:v>
      </x:c>
      <x:c r="E17" s="58">
        <x:f>IF('Trades'!A14="","",'Trades'!A14)</x:f>
      </x:c>
      <x:c r="F17" s="63">
        <x:f>IF('Trades'!U14="","",'Trades'!U14)</x:f>
      </x:c>
      <x:c r="G17" s="63">
        <x:f>IF(F17="","",Paramètres!$B$8+SUM($F$5:F17))</x:f>
      </x:c>
      <x:c r="H17" s="63">
        <x:f>IF(G17="","",MAX($G$5:G17))</x:f>
      </x:c>
      <x:c r="I17" s="63">
        <x:f>IF(G17="","",G17-H17)</x:f>
      </x:c>
    </x:row>
    <x:row r="18">
      <x:c r="D18" s="60" t="n">
        <x:v>14</x:v>
      </x:c>
      <x:c r="E18" s="58">
        <x:f>IF('Trades'!A15="","",'Trades'!A15)</x:f>
      </x:c>
      <x:c r="F18" s="63">
        <x:f>IF('Trades'!U15="","",'Trades'!U15)</x:f>
      </x:c>
      <x:c r="G18" s="63">
        <x:f>IF(F18="","",Paramètres!$B$8+SUM($F$5:F18))</x:f>
      </x:c>
      <x:c r="H18" s="63">
        <x:f>IF(G18="","",MAX($G$5:G18))</x:f>
      </x:c>
      <x:c r="I18" s="63">
        <x:f>IF(G18="","",G18-H18)</x:f>
      </x:c>
    </x:row>
    <x:row r="19">
      <x:c r="D19" s="60" t="n">
        <x:v>15</x:v>
      </x:c>
      <x:c r="E19" s="58">
        <x:f>IF('Trades'!A16="","",'Trades'!A16)</x:f>
      </x:c>
      <x:c r="F19" s="63">
        <x:f>IF('Trades'!U16="","",'Trades'!U16)</x:f>
      </x:c>
      <x:c r="G19" s="63">
        <x:f>IF(F19="","",Paramètres!$B$8+SUM($F$5:F19))</x:f>
      </x:c>
      <x:c r="H19" s="63">
        <x:f>IF(G19="","",MAX($G$5:G19))</x:f>
      </x:c>
      <x:c r="I19" s="63">
        <x:f>IF(G19="","",G19-H19)</x:f>
      </x:c>
    </x:row>
    <x:row r="20">
      <x:c r="D20" s="60" t="n">
        <x:v>16</x:v>
      </x:c>
      <x:c r="E20" s="58">
        <x:f>IF('Trades'!A17="","",'Trades'!A17)</x:f>
      </x:c>
      <x:c r="F20" s="63">
        <x:f>IF('Trades'!U17="","",'Trades'!U17)</x:f>
      </x:c>
      <x:c r="G20" s="63">
        <x:f>IF(F20="","",Paramètres!$B$8+SUM($F$5:F20))</x:f>
      </x:c>
      <x:c r="H20" s="63">
        <x:f>IF(G20="","",MAX($G$5:G20))</x:f>
      </x:c>
      <x:c r="I20" s="63">
        <x:f>IF(G20="","",G20-H20)</x:f>
      </x:c>
    </x:row>
    <x:row r="21">
      <x:c r="D21" s="60" t="n">
        <x:v>17</x:v>
      </x:c>
      <x:c r="E21" s="58">
        <x:f>IF('Trades'!A18="","",'Trades'!A18)</x:f>
      </x:c>
      <x:c r="F21" s="63">
        <x:f>IF('Trades'!U18="","",'Trades'!U18)</x:f>
      </x:c>
      <x:c r="G21" s="63">
        <x:f>IF(F21="","",Paramètres!$B$8+SUM($F$5:F21))</x:f>
      </x:c>
      <x:c r="H21" s="63">
        <x:f>IF(G21="","",MAX($G$5:G21))</x:f>
      </x:c>
      <x:c r="I21" s="63">
        <x:f>IF(G21="","",G21-H21)</x:f>
      </x:c>
    </x:row>
    <x:row r="22">
      <x:c r="D22" s="60" t="n">
        <x:v>18</x:v>
      </x:c>
      <x:c r="E22" s="58">
        <x:f>IF('Trades'!A19="","",'Trades'!A19)</x:f>
      </x:c>
      <x:c r="F22" s="63">
        <x:f>IF('Trades'!U19="","",'Trades'!U19)</x:f>
      </x:c>
      <x:c r="G22" s="63">
        <x:f>IF(F22="","",Paramètres!$B$8+SUM($F$5:F22))</x:f>
      </x:c>
      <x:c r="H22" s="63">
        <x:f>IF(G22="","",MAX($G$5:G22))</x:f>
      </x:c>
      <x:c r="I22" s="63">
        <x:f>IF(G22="","",G22-H22)</x:f>
      </x:c>
    </x:row>
    <x:row r="23">
      <x:c r="D23" s="60" t="n">
        <x:v>19</x:v>
      </x:c>
      <x:c r="E23" s="58">
        <x:f>IF('Trades'!A20="","",'Trades'!A20)</x:f>
      </x:c>
      <x:c r="F23" s="63">
        <x:f>IF('Trades'!U20="","",'Trades'!U20)</x:f>
      </x:c>
      <x:c r="G23" s="63">
        <x:f>IF(F23="","",Paramètres!$B$8+SUM($F$5:F23))</x:f>
      </x:c>
      <x:c r="H23" s="63">
        <x:f>IF(G23="","",MAX($G$5:G23))</x:f>
      </x:c>
      <x:c r="I23" s="63">
        <x:f>IF(G23="","",G23-H23)</x:f>
      </x:c>
    </x:row>
    <x:row r="24">
      <x:c r="D24" s="60" t="n">
        <x:v>20</x:v>
      </x:c>
      <x:c r="E24" s="58">
        <x:f>IF('Trades'!A21="","",'Trades'!A21)</x:f>
      </x:c>
      <x:c r="F24" s="63">
        <x:f>IF('Trades'!U21="","",'Trades'!U21)</x:f>
      </x:c>
      <x:c r="G24" s="63">
        <x:f>IF(F24="","",Paramètres!$B$8+SUM($F$5:F24))</x:f>
      </x:c>
      <x:c r="H24" s="63">
        <x:f>IF(G24="","",MAX($G$5:G24))</x:f>
      </x:c>
      <x:c r="I24" s="63">
        <x:f>IF(G24="","",G24-H24)</x:f>
      </x:c>
    </x:row>
    <x:row r="25">
      <x:c r="D25" s="60" t="n">
        <x:v>21</x:v>
      </x:c>
      <x:c r="E25" s="58">
        <x:f>IF('Trades'!A22="","",'Trades'!A22)</x:f>
      </x:c>
      <x:c r="F25" s="63">
        <x:f>IF('Trades'!U22="","",'Trades'!U22)</x:f>
      </x:c>
      <x:c r="G25" s="63">
        <x:f>IF(F25="","",Paramètres!$B$8+SUM($F$5:F25))</x:f>
      </x:c>
      <x:c r="H25" s="63">
        <x:f>IF(G25="","",MAX($G$5:G25))</x:f>
      </x:c>
      <x:c r="I25" s="63">
        <x:f>IF(G25="","",G25-H25)</x:f>
      </x:c>
    </x:row>
    <x:row r="26">
      <x:c r="D26" s="60" t="n">
        <x:v>22</x:v>
      </x:c>
      <x:c r="E26" s="58">
        <x:f>IF('Trades'!A23="","",'Trades'!A23)</x:f>
      </x:c>
      <x:c r="F26" s="63">
        <x:f>IF('Trades'!U23="","",'Trades'!U23)</x:f>
      </x:c>
      <x:c r="G26" s="63">
        <x:f>IF(F26="","",Paramètres!$B$8+SUM($F$5:F26))</x:f>
      </x:c>
      <x:c r="H26" s="63">
        <x:f>IF(G26="","",MAX($G$5:G26))</x:f>
      </x:c>
      <x:c r="I26" s="63">
        <x:f>IF(G26="","",G26-H26)</x:f>
      </x:c>
    </x:row>
    <x:row r="27">
      <x:c r="D27" s="60" t="n">
        <x:v>23</x:v>
      </x:c>
      <x:c r="E27" s="58">
        <x:f>IF('Trades'!A24="","",'Trades'!A24)</x:f>
      </x:c>
      <x:c r="F27" s="63">
        <x:f>IF('Trades'!U24="","",'Trades'!U24)</x:f>
      </x:c>
      <x:c r="G27" s="63">
        <x:f>IF(F27="","",Paramètres!$B$8+SUM($F$5:F27))</x:f>
      </x:c>
      <x:c r="H27" s="63">
        <x:f>IF(G27="","",MAX($G$5:G27))</x:f>
      </x:c>
      <x:c r="I27" s="63">
        <x:f>IF(G27="","",G27-H27)</x:f>
      </x:c>
    </x:row>
    <x:row r="28">
      <x:c r="D28" s="60" t="n">
        <x:v>24</x:v>
      </x:c>
      <x:c r="E28" s="58">
        <x:f>IF('Trades'!A25="","",'Trades'!A25)</x:f>
      </x:c>
      <x:c r="F28" s="63">
        <x:f>IF('Trades'!U25="","",'Trades'!U25)</x:f>
      </x:c>
      <x:c r="G28" s="63">
        <x:f>IF(F28="","",Paramètres!$B$8+SUM($F$5:F28))</x:f>
      </x:c>
      <x:c r="H28" s="63">
        <x:f>IF(G28="","",MAX($G$5:G28))</x:f>
      </x:c>
      <x:c r="I28" s="63">
        <x:f>IF(G28="","",G28-H28)</x:f>
      </x:c>
    </x:row>
    <x:row r="29">
      <x:c r="D29" s="60" t="n">
        <x:v>25</x:v>
      </x:c>
      <x:c r="E29" s="58">
        <x:f>IF('Trades'!A26="","",'Trades'!A26)</x:f>
      </x:c>
      <x:c r="F29" s="63">
        <x:f>IF('Trades'!U26="","",'Trades'!U26)</x:f>
      </x:c>
      <x:c r="G29" s="63">
        <x:f>IF(F29="","",Paramètres!$B$8+SUM($F$5:F29))</x:f>
      </x:c>
      <x:c r="H29" s="63">
        <x:f>IF(G29="","",MAX($G$5:G29))</x:f>
      </x:c>
      <x:c r="I29" s="63">
        <x:f>IF(G29="","",G29-H29)</x:f>
      </x:c>
    </x:row>
    <x:row r="30">
      <x:c r="D30" s="60" t="n">
        <x:v>26</x:v>
      </x:c>
      <x:c r="E30" s="58">
        <x:f>IF('Trades'!A27="","",'Trades'!A27)</x:f>
      </x:c>
      <x:c r="F30" s="63">
        <x:f>IF('Trades'!U27="","",'Trades'!U27)</x:f>
      </x:c>
      <x:c r="G30" s="63">
        <x:f>IF(F30="","",Paramètres!$B$8+SUM($F$5:F30))</x:f>
      </x:c>
      <x:c r="H30" s="63">
        <x:f>IF(G30="","",MAX($G$5:G30))</x:f>
      </x:c>
      <x:c r="I30" s="63">
        <x:f>IF(G30="","",G30-H30)</x:f>
      </x:c>
    </x:row>
    <x:row r="31">
      <x:c r="D31" s="60" t="n">
        <x:v>27</x:v>
      </x:c>
      <x:c r="E31" s="58">
        <x:f>IF('Trades'!A28="","",'Trades'!A28)</x:f>
      </x:c>
      <x:c r="F31" s="63">
        <x:f>IF('Trades'!U28="","",'Trades'!U28)</x:f>
      </x:c>
      <x:c r="G31" s="63">
        <x:f>IF(F31="","",Paramètres!$B$8+SUM($F$5:F31))</x:f>
      </x:c>
      <x:c r="H31" s="63">
        <x:f>IF(G31="","",MAX($G$5:G31))</x:f>
      </x:c>
      <x:c r="I31" s="63">
        <x:f>IF(G31="","",G31-H31)</x:f>
      </x:c>
    </x:row>
    <x:row r="32">
      <x:c r="D32" s="60" t="n">
        <x:v>28</x:v>
      </x:c>
      <x:c r="E32" s="58">
        <x:f>IF('Trades'!A29="","",'Trades'!A29)</x:f>
      </x:c>
      <x:c r="F32" s="63">
        <x:f>IF('Trades'!U29="","",'Trades'!U29)</x:f>
      </x:c>
      <x:c r="G32" s="63">
        <x:f>IF(F32="","",Paramètres!$B$8+SUM($F$5:F32))</x:f>
      </x:c>
      <x:c r="H32" s="63">
        <x:f>IF(G32="","",MAX($G$5:G32))</x:f>
      </x:c>
      <x:c r="I32" s="63">
        <x:f>IF(G32="","",G32-H32)</x:f>
      </x:c>
    </x:row>
    <x:row r="33">
      <x:c r="D33" s="60" t="n">
        <x:v>29</x:v>
      </x:c>
      <x:c r="E33" s="58">
        <x:f>IF('Trades'!A30="","",'Trades'!A30)</x:f>
      </x:c>
      <x:c r="F33" s="63">
        <x:f>IF('Trades'!U30="","",'Trades'!U30)</x:f>
      </x:c>
      <x:c r="G33" s="63">
        <x:f>IF(F33="","",Paramètres!$B$8+SUM($F$5:F33))</x:f>
      </x:c>
      <x:c r="H33" s="63">
        <x:f>IF(G33="","",MAX($G$5:G33))</x:f>
      </x:c>
      <x:c r="I33" s="63">
        <x:f>IF(G33="","",G33-H33)</x:f>
      </x:c>
    </x:row>
    <x:row r="34">
      <x:c r="D34" s="60" t="n">
        <x:v>30</x:v>
      </x:c>
      <x:c r="E34" s="58">
        <x:f>IF('Trades'!A31="","",'Trades'!A31)</x:f>
      </x:c>
      <x:c r="F34" s="63">
        <x:f>IF('Trades'!U31="","",'Trades'!U31)</x:f>
      </x:c>
      <x:c r="G34" s="63">
        <x:f>IF(F34="","",Paramètres!$B$8+SUM($F$5:F34))</x:f>
      </x:c>
      <x:c r="H34" s="63">
        <x:f>IF(G34="","",MAX($G$5:G34))</x:f>
      </x:c>
      <x:c r="I34" s="63">
        <x:f>IF(G34="","",G34-H34)</x:f>
      </x:c>
    </x:row>
    <x:row r="35">
      <x:c r="D35" s="60" t="n">
        <x:v>31</x:v>
      </x:c>
      <x:c r="E35" s="58">
        <x:f>IF('Trades'!A32="","",'Trades'!A32)</x:f>
      </x:c>
      <x:c r="F35" s="63">
        <x:f>IF('Trades'!U32="","",'Trades'!U32)</x:f>
      </x:c>
      <x:c r="G35" s="63">
        <x:f>IF(F35="","",Paramètres!$B$8+SUM($F$5:F35))</x:f>
      </x:c>
      <x:c r="H35" s="63">
        <x:f>IF(G35="","",MAX($G$5:G35))</x:f>
      </x:c>
      <x:c r="I35" s="63">
        <x:f>IF(G35="","",G35-H35)</x:f>
      </x:c>
    </x:row>
    <x:row r="36">
      <x:c r="D36" s="60" t="n">
        <x:v>32</x:v>
      </x:c>
      <x:c r="E36" s="58">
        <x:f>IF('Trades'!A33="","",'Trades'!A33)</x:f>
      </x:c>
      <x:c r="F36" s="63">
        <x:f>IF('Trades'!U33="","",'Trades'!U33)</x:f>
      </x:c>
      <x:c r="G36" s="63">
        <x:f>IF(F36="","",Paramètres!$B$8+SUM($F$5:F36))</x:f>
      </x:c>
      <x:c r="H36" s="63">
        <x:f>IF(G36="","",MAX($G$5:G36))</x:f>
      </x:c>
      <x:c r="I36" s="63">
        <x:f>IF(G36="","",G36-H36)</x:f>
      </x:c>
    </x:row>
    <x:row r="37">
      <x:c r="D37" s="60" t="n">
        <x:v>33</x:v>
      </x:c>
      <x:c r="E37" s="58">
        <x:f>IF('Trades'!A34="","",'Trades'!A34)</x:f>
      </x:c>
      <x:c r="F37" s="63">
        <x:f>IF('Trades'!U34="","",'Trades'!U34)</x:f>
      </x:c>
      <x:c r="G37" s="63">
        <x:f>IF(F37="","",Paramètres!$B$8+SUM($F$5:F37))</x:f>
      </x:c>
      <x:c r="H37" s="63">
        <x:f>IF(G37="","",MAX($G$5:G37))</x:f>
      </x:c>
      <x:c r="I37" s="63">
        <x:f>IF(G37="","",G37-H37)</x:f>
      </x:c>
    </x:row>
    <x:row r="38">
      <x:c r="D38" s="60" t="n">
        <x:v>34</x:v>
      </x:c>
      <x:c r="E38" s="58">
        <x:f>IF('Trades'!A35="","",'Trades'!A35)</x:f>
      </x:c>
      <x:c r="F38" s="63">
        <x:f>IF('Trades'!U35="","",'Trades'!U35)</x:f>
      </x:c>
      <x:c r="G38" s="63">
        <x:f>IF(F38="","",Paramètres!$B$8+SUM($F$5:F38))</x:f>
      </x:c>
      <x:c r="H38" s="63">
        <x:f>IF(G38="","",MAX($G$5:G38))</x:f>
      </x:c>
      <x:c r="I38" s="63">
        <x:f>IF(G38="","",G38-H38)</x:f>
      </x:c>
    </x:row>
    <x:row r="39">
      <x:c r="D39" s="60" t="n">
        <x:v>35</x:v>
      </x:c>
      <x:c r="E39" s="58">
        <x:f>IF('Trades'!A36="","",'Trades'!A36)</x:f>
      </x:c>
      <x:c r="F39" s="63">
        <x:f>IF('Trades'!U36="","",'Trades'!U36)</x:f>
      </x:c>
      <x:c r="G39" s="63">
        <x:f>IF(F39="","",Paramètres!$B$8+SUM($F$5:F39))</x:f>
      </x:c>
      <x:c r="H39" s="63">
        <x:f>IF(G39="","",MAX($G$5:G39))</x:f>
      </x:c>
      <x:c r="I39" s="63">
        <x:f>IF(G39="","",G39-H39)</x:f>
      </x:c>
    </x:row>
    <x:row r="40">
      <x:c r="D40" s="60" t="n">
        <x:v>36</x:v>
      </x:c>
      <x:c r="E40" s="58">
        <x:f>IF('Trades'!A37="","",'Trades'!A37)</x:f>
      </x:c>
      <x:c r="F40" s="63">
        <x:f>IF('Trades'!U37="","",'Trades'!U37)</x:f>
      </x:c>
      <x:c r="G40" s="63">
        <x:f>IF(F40="","",Paramètres!$B$8+SUM($F$5:F40))</x:f>
      </x:c>
      <x:c r="H40" s="63">
        <x:f>IF(G40="","",MAX($G$5:G40))</x:f>
      </x:c>
      <x:c r="I40" s="63">
        <x:f>IF(G40="","",G40-H40)</x:f>
      </x:c>
    </x:row>
    <x:row r="41">
      <x:c r="D41" s="60" t="n">
        <x:v>37</x:v>
      </x:c>
      <x:c r="E41" s="58">
        <x:f>IF('Trades'!A38="","",'Trades'!A38)</x:f>
      </x:c>
      <x:c r="F41" s="63">
        <x:f>IF('Trades'!U38="","",'Trades'!U38)</x:f>
      </x:c>
      <x:c r="G41" s="63">
        <x:f>IF(F41="","",Paramètres!$B$8+SUM($F$5:F41))</x:f>
      </x:c>
      <x:c r="H41" s="63">
        <x:f>IF(G41="","",MAX($G$5:G41))</x:f>
      </x:c>
      <x:c r="I41" s="63">
        <x:f>IF(G41="","",G41-H41)</x:f>
      </x:c>
    </x:row>
    <x:row r="42">
      <x:c r="D42" s="60" t="n">
        <x:v>38</x:v>
      </x:c>
      <x:c r="E42" s="58">
        <x:f>IF('Trades'!A39="","",'Trades'!A39)</x:f>
      </x:c>
      <x:c r="F42" s="63">
        <x:f>IF('Trades'!U39="","",'Trades'!U39)</x:f>
      </x:c>
      <x:c r="G42" s="63">
        <x:f>IF(F42="","",Paramètres!$B$8+SUM($F$5:F42))</x:f>
      </x:c>
      <x:c r="H42" s="63">
        <x:f>IF(G42="","",MAX($G$5:G42))</x:f>
      </x:c>
      <x:c r="I42" s="63">
        <x:f>IF(G42="","",G42-H42)</x:f>
      </x:c>
    </x:row>
    <x:row r="43">
      <x:c r="D43" s="60" t="n">
        <x:v>39</x:v>
      </x:c>
      <x:c r="E43" s="58">
        <x:f>IF('Trades'!A40="","",'Trades'!A40)</x:f>
      </x:c>
      <x:c r="F43" s="63">
        <x:f>IF('Trades'!U40="","",'Trades'!U40)</x:f>
      </x:c>
      <x:c r="G43" s="63">
        <x:f>IF(F43="","",Paramètres!$B$8+SUM($F$5:F43))</x:f>
      </x:c>
      <x:c r="H43" s="63">
        <x:f>IF(G43="","",MAX($G$5:G43))</x:f>
      </x:c>
      <x:c r="I43" s="63">
        <x:f>IF(G43="","",G43-H43)</x:f>
      </x:c>
    </x:row>
    <x:row r="44">
      <x:c r="D44" s="60" t="n">
        <x:v>40</x:v>
      </x:c>
      <x:c r="E44" s="58">
        <x:f>IF('Trades'!A41="","",'Trades'!A41)</x:f>
      </x:c>
      <x:c r="F44" s="63">
        <x:f>IF('Trades'!U41="","",'Trades'!U41)</x:f>
      </x:c>
      <x:c r="G44" s="63">
        <x:f>IF(F44="","",Paramètres!$B$8+SUM($F$5:F44))</x:f>
      </x:c>
      <x:c r="H44" s="63">
        <x:f>IF(G44="","",MAX($G$5:G44))</x:f>
      </x:c>
      <x:c r="I44" s="63">
        <x:f>IF(G44="","",G44-H44)</x:f>
      </x:c>
    </x:row>
    <x:row r="45">
      <x:c r="D45" s="60" t="n">
        <x:v>41</x:v>
      </x:c>
      <x:c r="E45" s="58">
        <x:f>IF('Trades'!A42="","",'Trades'!A42)</x:f>
      </x:c>
      <x:c r="F45" s="63">
        <x:f>IF('Trades'!U42="","",'Trades'!U42)</x:f>
      </x:c>
      <x:c r="G45" s="63">
        <x:f>IF(F45="","",Paramètres!$B$8+SUM($F$5:F45))</x:f>
      </x:c>
      <x:c r="H45" s="63">
        <x:f>IF(G45="","",MAX($G$5:G45))</x:f>
      </x:c>
      <x:c r="I45" s="63">
        <x:f>IF(G45="","",G45-H45)</x:f>
      </x:c>
    </x:row>
    <x:row r="46">
      <x:c r="D46" s="60" t="n">
        <x:v>42</x:v>
      </x:c>
      <x:c r="E46" s="58">
        <x:f>IF('Trades'!A43="","",'Trades'!A43)</x:f>
      </x:c>
      <x:c r="F46" s="63">
        <x:f>IF('Trades'!U43="","",'Trades'!U43)</x:f>
      </x:c>
      <x:c r="G46" s="63">
        <x:f>IF(F46="","",Paramètres!$B$8+SUM($F$5:F46))</x:f>
      </x:c>
      <x:c r="H46" s="63">
        <x:f>IF(G46="","",MAX($G$5:G46))</x:f>
      </x:c>
      <x:c r="I46" s="63">
        <x:f>IF(G46="","",G46-H46)</x:f>
      </x:c>
    </x:row>
    <x:row r="47">
      <x:c r="D47" s="60" t="n">
        <x:v>43</x:v>
      </x:c>
      <x:c r="E47" s="58">
        <x:f>IF('Trades'!A44="","",'Trades'!A44)</x:f>
      </x:c>
      <x:c r="F47" s="63">
        <x:f>IF('Trades'!U44="","",'Trades'!U44)</x:f>
      </x:c>
      <x:c r="G47" s="63">
        <x:f>IF(F47="","",Paramètres!$B$8+SUM($F$5:F47))</x:f>
      </x:c>
      <x:c r="H47" s="63">
        <x:f>IF(G47="","",MAX($G$5:G47))</x:f>
      </x:c>
      <x:c r="I47" s="63">
        <x:f>IF(G47="","",G47-H47)</x:f>
      </x:c>
    </x:row>
    <x:row r="48">
      <x:c r="D48" s="60" t="n">
        <x:v>44</x:v>
      </x:c>
      <x:c r="E48" s="58">
        <x:f>IF('Trades'!A45="","",'Trades'!A45)</x:f>
      </x:c>
      <x:c r="F48" s="63">
        <x:f>IF('Trades'!U45="","",'Trades'!U45)</x:f>
      </x:c>
      <x:c r="G48" s="63">
        <x:f>IF(F48="","",Paramètres!$B$8+SUM($F$5:F48))</x:f>
      </x:c>
      <x:c r="H48" s="63">
        <x:f>IF(G48="","",MAX($G$5:G48))</x:f>
      </x:c>
      <x:c r="I48" s="63">
        <x:f>IF(G48="","",G48-H48)</x:f>
      </x:c>
    </x:row>
    <x:row r="49">
      <x:c r="D49" s="60" t="n">
        <x:v>45</x:v>
      </x:c>
      <x:c r="E49" s="58">
        <x:f>IF('Trades'!A46="","",'Trades'!A46)</x:f>
      </x:c>
      <x:c r="F49" s="63">
        <x:f>IF('Trades'!U46="","",'Trades'!U46)</x:f>
      </x:c>
      <x:c r="G49" s="63">
        <x:f>IF(F49="","",Paramètres!$B$8+SUM($F$5:F49))</x:f>
      </x:c>
      <x:c r="H49" s="63">
        <x:f>IF(G49="","",MAX($G$5:G49))</x:f>
      </x:c>
      <x:c r="I49" s="63">
        <x:f>IF(G49="","",G49-H49)</x:f>
      </x:c>
    </x:row>
    <x:row r="50">
      <x:c r="D50" s="60" t="n">
        <x:v>46</x:v>
      </x:c>
      <x:c r="E50" s="58">
        <x:f>IF('Trades'!A47="","",'Trades'!A47)</x:f>
      </x:c>
      <x:c r="F50" s="63">
        <x:f>IF('Trades'!U47="","",'Trades'!U47)</x:f>
      </x:c>
      <x:c r="G50" s="63">
        <x:f>IF(F50="","",Paramètres!$B$8+SUM($F$5:F50))</x:f>
      </x:c>
      <x:c r="H50" s="63">
        <x:f>IF(G50="","",MAX($G$5:G50))</x:f>
      </x:c>
      <x:c r="I50" s="63">
        <x:f>IF(G50="","",G50-H50)</x:f>
      </x:c>
    </x:row>
    <x:row r="51">
      <x:c r="D51" s="60" t="n">
        <x:v>47</x:v>
      </x:c>
      <x:c r="E51" s="58">
        <x:f>IF('Trades'!A48="","",'Trades'!A48)</x:f>
      </x:c>
      <x:c r="F51" s="63">
        <x:f>IF('Trades'!U48="","",'Trades'!U48)</x:f>
      </x:c>
      <x:c r="G51" s="63">
        <x:f>IF(F51="","",Paramètres!$B$8+SUM($F$5:F51))</x:f>
      </x:c>
      <x:c r="H51" s="63">
        <x:f>IF(G51="","",MAX($G$5:G51))</x:f>
      </x:c>
      <x:c r="I51" s="63">
        <x:f>IF(G51="","",G51-H51)</x:f>
      </x:c>
    </x:row>
    <x:row r="52">
      <x:c r="D52" s="60" t="n">
        <x:v>48</x:v>
      </x:c>
      <x:c r="E52" s="58">
        <x:f>IF('Trades'!A49="","",'Trades'!A49)</x:f>
      </x:c>
      <x:c r="F52" s="63">
        <x:f>IF('Trades'!U49="","",'Trades'!U49)</x:f>
      </x:c>
      <x:c r="G52" s="63">
        <x:f>IF(F52="","",Paramètres!$B$8+SUM($F$5:F52))</x:f>
      </x:c>
      <x:c r="H52" s="63">
        <x:f>IF(G52="","",MAX($G$5:G52))</x:f>
      </x:c>
      <x:c r="I52" s="63">
        <x:f>IF(G52="","",G52-H52)</x:f>
      </x:c>
    </x:row>
    <x:row r="53">
      <x:c r="D53" s="60" t="n">
        <x:v>49</x:v>
      </x:c>
      <x:c r="E53" s="58">
        <x:f>IF('Trades'!A50="","",'Trades'!A50)</x:f>
      </x:c>
      <x:c r="F53" s="63">
        <x:f>IF('Trades'!U50="","",'Trades'!U50)</x:f>
      </x:c>
      <x:c r="G53" s="63">
        <x:f>IF(F53="","",Paramètres!$B$8+SUM($F$5:F53))</x:f>
      </x:c>
      <x:c r="H53" s="63">
        <x:f>IF(G53="","",MAX($G$5:G53))</x:f>
      </x:c>
      <x:c r="I53" s="63">
        <x:f>IF(G53="","",G53-H53)</x:f>
      </x:c>
    </x:row>
    <x:row r="54">
      <x:c r="D54" s="60" t="n">
        <x:v>50</x:v>
      </x:c>
      <x:c r="E54" s="58">
        <x:f>IF('Trades'!A51="","",'Trades'!A51)</x:f>
      </x:c>
      <x:c r="F54" s="63">
        <x:f>IF('Trades'!U51="","",'Trades'!U51)</x:f>
      </x:c>
      <x:c r="G54" s="63">
        <x:f>IF(F54="","",Paramètres!$B$8+SUM($F$5:F54))</x:f>
      </x:c>
      <x:c r="H54" s="63">
        <x:f>IF(G54="","",MAX($G$5:G54))</x:f>
      </x:c>
      <x:c r="I54" s="63">
        <x:f>IF(G54="","",G54-H54)</x:f>
      </x:c>
    </x:row>
    <x:row r="55">
      <x:c r="D55" s="60" t="n">
        <x:v>51</x:v>
      </x:c>
      <x:c r="E55" s="58">
        <x:f>IF('Trades'!A52="","",'Trades'!A52)</x:f>
      </x:c>
      <x:c r="F55" s="63">
        <x:f>IF('Trades'!U52="","",'Trades'!U52)</x:f>
      </x:c>
      <x:c r="G55" s="63">
        <x:f>IF(F55="","",Paramètres!$B$8+SUM($F$5:F55))</x:f>
      </x:c>
      <x:c r="H55" s="63">
        <x:f>IF(G55="","",MAX($G$5:G55))</x:f>
      </x:c>
      <x:c r="I55" s="63">
        <x:f>IF(G55="","",G55-H55)</x:f>
      </x:c>
    </x:row>
    <x:row r="56">
      <x:c r="D56" s="60" t="n">
        <x:v>52</x:v>
      </x:c>
      <x:c r="E56" s="58">
        <x:f>IF('Trades'!A53="","",'Trades'!A53)</x:f>
      </x:c>
      <x:c r="F56" s="63">
        <x:f>IF('Trades'!U53="","",'Trades'!U53)</x:f>
      </x:c>
      <x:c r="G56" s="63">
        <x:f>IF(F56="","",Paramètres!$B$8+SUM($F$5:F56))</x:f>
      </x:c>
      <x:c r="H56" s="63">
        <x:f>IF(G56="","",MAX($G$5:G56))</x:f>
      </x:c>
      <x:c r="I56" s="63">
        <x:f>IF(G56="","",G56-H56)</x:f>
      </x:c>
    </x:row>
    <x:row r="57">
      <x:c r="D57" s="60" t="n">
        <x:v>53</x:v>
      </x:c>
      <x:c r="E57" s="58">
        <x:f>IF('Trades'!A54="","",'Trades'!A54)</x:f>
      </x:c>
      <x:c r="F57" s="63">
        <x:f>IF('Trades'!U54="","",'Trades'!U54)</x:f>
      </x:c>
      <x:c r="G57" s="63">
        <x:f>IF(F57="","",Paramètres!$B$8+SUM($F$5:F57))</x:f>
      </x:c>
      <x:c r="H57" s="63">
        <x:f>IF(G57="","",MAX($G$5:G57))</x:f>
      </x:c>
      <x:c r="I57" s="63">
        <x:f>IF(G57="","",G57-H57)</x:f>
      </x:c>
    </x:row>
    <x:row r="58">
      <x:c r="D58" s="60" t="n">
        <x:v>54</x:v>
      </x:c>
      <x:c r="E58" s="58">
        <x:f>IF('Trades'!A55="","",'Trades'!A55)</x:f>
      </x:c>
      <x:c r="F58" s="63">
        <x:f>IF('Trades'!U55="","",'Trades'!U55)</x:f>
      </x:c>
      <x:c r="G58" s="63">
        <x:f>IF(F58="","",Paramètres!$B$8+SUM($F$5:F58))</x:f>
      </x:c>
      <x:c r="H58" s="63">
        <x:f>IF(G58="","",MAX($G$5:G58))</x:f>
      </x:c>
      <x:c r="I58" s="63">
        <x:f>IF(G58="","",G58-H58)</x:f>
      </x:c>
    </x:row>
    <x:row r="59">
      <x:c r="D59" s="60" t="n">
        <x:v>55</x:v>
      </x:c>
      <x:c r="E59" s="58">
        <x:f>IF('Trades'!A56="","",'Trades'!A56)</x:f>
      </x:c>
      <x:c r="F59" s="63">
        <x:f>IF('Trades'!U56="","",'Trades'!U56)</x:f>
      </x:c>
      <x:c r="G59" s="63">
        <x:f>IF(F59="","",Paramètres!$B$8+SUM($F$5:F59))</x:f>
      </x:c>
      <x:c r="H59" s="63">
        <x:f>IF(G59="","",MAX($G$5:G59))</x:f>
      </x:c>
      <x:c r="I59" s="63">
        <x:f>IF(G59="","",G59-H59)</x:f>
      </x:c>
    </x:row>
    <x:row r="60">
      <x:c r="D60" s="60" t="n">
        <x:v>56</x:v>
      </x:c>
      <x:c r="E60" s="58">
        <x:f>IF('Trades'!A57="","",'Trades'!A57)</x:f>
      </x:c>
      <x:c r="F60" s="63">
        <x:f>IF('Trades'!U57="","",'Trades'!U57)</x:f>
      </x:c>
      <x:c r="G60" s="63">
        <x:f>IF(F60="","",Paramètres!$B$8+SUM($F$5:F60))</x:f>
      </x:c>
      <x:c r="H60" s="63">
        <x:f>IF(G60="","",MAX($G$5:G60))</x:f>
      </x:c>
      <x:c r="I60" s="63">
        <x:f>IF(G60="","",G60-H60)</x:f>
      </x:c>
    </x:row>
    <x:row r="61">
      <x:c r="D61" s="60" t="n">
        <x:v>57</x:v>
      </x:c>
      <x:c r="E61" s="58">
        <x:f>IF('Trades'!A58="","",'Trades'!A58)</x:f>
      </x:c>
      <x:c r="F61" s="63">
        <x:f>IF('Trades'!U58="","",'Trades'!U58)</x:f>
      </x:c>
      <x:c r="G61" s="63">
        <x:f>IF(F61="","",Paramètres!$B$8+SUM($F$5:F61))</x:f>
      </x:c>
      <x:c r="H61" s="63">
        <x:f>IF(G61="","",MAX($G$5:G61))</x:f>
      </x:c>
      <x:c r="I61" s="63">
        <x:f>IF(G61="","",G61-H61)</x:f>
      </x:c>
    </x:row>
    <x:row r="62">
      <x:c r="D62" s="60" t="n">
        <x:v>58</x:v>
      </x:c>
      <x:c r="E62" s="58">
        <x:f>IF('Trades'!A59="","",'Trades'!A59)</x:f>
      </x:c>
      <x:c r="F62" s="63">
        <x:f>IF('Trades'!U59="","",'Trades'!U59)</x:f>
      </x:c>
      <x:c r="G62" s="63">
        <x:f>IF(F62="","",Paramètres!$B$8+SUM($F$5:F62))</x:f>
      </x:c>
      <x:c r="H62" s="63">
        <x:f>IF(G62="","",MAX($G$5:G62))</x:f>
      </x:c>
      <x:c r="I62" s="63">
        <x:f>IF(G62="","",G62-H62)</x:f>
      </x:c>
    </x:row>
    <x:row r="63">
      <x:c r="D63" s="60" t="n">
        <x:v>59</x:v>
      </x:c>
      <x:c r="E63" s="58">
        <x:f>IF('Trades'!A60="","",'Trades'!A60)</x:f>
      </x:c>
      <x:c r="F63" s="63">
        <x:f>IF('Trades'!U60="","",'Trades'!U60)</x:f>
      </x:c>
      <x:c r="G63" s="63">
        <x:f>IF(F63="","",Paramètres!$B$8+SUM($F$5:F63))</x:f>
      </x:c>
      <x:c r="H63" s="63">
        <x:f>IF(G63="","",MAX($G$5:G63))</x:f>
      </x:c>
      <x:c r="I63" s="63">
        <x:f>IF(G63="","",G63-H63)</x:f>
      </x:c>
    </x:row>
    <x:row r="64">
      <x:c r="D64" s="60" t="n">
        <x:v>60</x:v>
      </x:c>
      <x:c r="E64" s="58">
        <x:f>IF('Trades'!A61="","",'Trades'!A61)</x:f>
      </x:c>
      <x:c r="F64" s="63">
        <x:f>IF('Trades'!U61="","",'Trades'!U61)</x:f>
      </x:c>
      <x:c r="G64" s="63">
        <x:f>IF(F64="","",Paramètres!$B$8+SUM($F$5:F64))</x:f>
      </x:c>
      <x:c r="H64" s="63">
        <x:f>IF(G64="","",MAX($G$5:G64))</x:f>
      </x:c>
      <x:c r="I64" s="63">
        <x:f>IF(G64="","",G64-H64)</x:f>
      </x:c>
    </x:row>
    <x:row r="65">
      <x:c r="D65" s="60" t="n">
        <x:v>61</x:v>
      </x:c>
      <x:c r="E65" s="58">
        <x:f>IF('Trades'!A62="","",'Trades'!A62)</x:f>
      </x:c>
      <x:c r="F65" s="63">
        <x:f>IF('Trades'!U62="","",'Trades'!U62)</x:f>
      </x:c>
      <x:c r="G65" s="63">
        <x:f>IF(F65="","",Paramètres!$B$8+SUM($F$5:F65))</x:f>
      </x:c>
      <x:c r="H65" s="63">
        <x:f>IF(G65="","",MAX($G$5:G65))</x:f>
      </x:c>
      <x:c r="I65" s="63">
        <x:f>IF(G65="","",G65-H65)</x:f>
      </x:c>
    </x:row>
    <x:row r="66">
      <x:c r="D66" s="60" t="n">
        <x:v>62</x:v>
      </x:c>
      <x:c r="E66" s="58">
        <x:f>IF('Trades'!A63="","",'Trades'!A63)</x:f>
      </x:c>
      <x:c r="F66" s="63">
        <x:f>IF('Trades'!U63="","",'Trades'!U63)</x:f>
      </x:c>
      <x:c r="G66" s="63">
        <x:f>IF(F66="","",Paramètres!$B$8+SUM($F$5:F66))</x:f>
      </x:c>
      <x:c r="H66" s="63">
        <x:f>IF(G66="","",MAX($G$5:G66))</x:f>
      </x:c>
      <x:c r="I66" s="63">
        <x:f>IF(G66="","",G66-H66)</x:f>
      </x:c>
    </x:row>
    <x:row r="67">
      <x:c r="D67" s="60" t="n">
        <x:v>63</x:v>
      </x:c>
      <x:c r="E67" s="58">
        <x:f>IF('Trades'!A64="","",'Trades'!A64)</x:f>
      </x:c>
      <x:c r="F67" s="63">
        <x:f>IF('Trades'!U64="","",'Trades'!U64)</x:f>
      </x:c>
      <x:c r="G67" s="63">
        <x:f>IF(F67="","",Paramètres!$B$8+SUM($F$5:F67))</x:f>
      </x:c>
      <x:c r="H67" s="63">
        <x:f>IF(G67="","",MAX($G$5:G67))</x:f>
      </x:c>
      <x:c r="I67" s="63">
        <x:f>IF(G67="","",G67-H67)</x:f>
      </x:c>
    </x:row>
    <x:row r="68">
      <x:c r="D68" s="60" t="n">
        <x:v>64</x:v>
      </x:c>
      <x:c r="E68" s="58">
        <x:f>IF('Trades'!A65="","",'Trades'!A65)</x:f>
      </x:c>
      <x:c r="F68" s="63">
        <x:f>IF('Trades'!U65="","",'Trades'!U65)</x:f>
      </x:c>
      <x:c r="G68" s="63">
        <x:f>IF(F68="","",Paramètres!$B$8+SUM($F$5:F68))</x:f>
      </x:c>
      <x:c r="H68" s="63">
        <x:f>IF(G68="","",MAX($G$5:G68))</x:f>
      </x:c>
      <x:c r="I68" s="63">
        <x:f>IF(G68="","",G68-H68)</x:f>
      </x:c>
    </x:row>
    <x:row r="69">
      <x:c r="D69" s="60" t="n">
        <x:v>65</x:v>
      </x:c>
      <x:c r="E69" s="58">
        <x:f>IF('Trades'!A66="","",'Trades'!A66)</x:f>
      </x:c>
      <x:c r="F69" s="63">
        <x:f>IF('Trades'!U66="","",'Trades'!U66)</x:f>
      </x:c>
      <x:c r="G69" s="63">
        <x:f>IF(F69="","",Paramètres!$B$8+SUM($F$5:F69))</x:f>
      </x:c>
      <x:c r="H69" s="63">
        <x:f>IF(G69="","",MAX($G$5:G69))</x:f>
      </x:c>
      <x:c r="I69" s="63">
        <x:f>IF(G69="","",G69-H69)</x:f>
      </x:c>
    </x:row>
    <x:row r="70">
      <x:c r="D70" s="60" t="n">
        <x:v>66</x:v>
      </x:c>
      <x:c r="E70" s="58">
        <x:f>IF('Trades'!A67="","",'Trades'!A67)</x:f>
      </x:c>
      <x:c r="F70" s="63">
        <x:f>IF('Trades'!U67="","",'Trades'!U67)</x:f>
      </x:c>
      <x:c r="G70" s="63">
        <x:f>IF(F70="","",Paramètres!$B$8+SUM($F$5:F70))</x:f>
      </x:c>
      <x:c r="H70" s="63">
        <x:f>IF(G70="","",MAX($G$5:G70))</x:f>
      </x:c>
      <x:c r="I70" s="63">
        <x:f>IF(G70="","",G70-H70)</x:f>
      </x:c>
    </x:row>
    <x:row r="71">
      <x:c r="D71" s="60" t="n">
        <x:v>67</x:v>
      </x:c>
      <x:c r="E71" s="58">
        <x:f>IF('Trades'!A68="","",'Trades'!A68)</x:f>
      </x:c>
      <x:c r="F71" s="63">
        <x:f>IF('Trades'!U68="","",'Trades'!U68)</x:f>
      </x:c>
      <x:c r="G71" s="63">
        <x:f>IF(F71="","",Paramètres!$B$8+SUM($F$5:F71))</x:f>
      </x:c>
      <x:c r="H71" s="63">
        <x:f>IF(G71="","",MAX($G$5:G71))</x:f>
      </x:c>
      <x:c r="I71" s="63">
        <x:f>IF(G71="","",G71-H71)</x:f>
      </x:c>
    </x:row>
    <x:row r="72">
      <x:c r="D72" s="60" t="n">
        <x:v>68</x:v>
      </x:c>
      <x:c r="E72" s="58">
        <x:f>IF('Trades'!A69="","",'Trades'!A69)</x:f>
      </x:c>
      <x:c r="F72" s="63">
        <x:f>IF('Trades'!U69="","",'Trades'!U69)</x:f>
      </x:c>
      <x:c r="G72" s="63">
        <x:f>IF(F72="","",Paramètres!$B$8+SUM($F$5:F72))</x:f>
      </x:c>
      <x:c r="H72" s="63">
        <x:f>IF(G72="","",MAX($G$5:G72))</x:f>
      </x:c>
      <x:c r="I72" s="63">
        <x:f>IF(G72="","",G72-H72)</x:f>
      </x:c>
    </x:row>
    <x:row r="73">
      <x:c r="D73" s="60" t="n">
        <x:v>69</x:v>
      </x:c>
      <x:c r="E73" s="58">
        <x:f>IF('Trades'!A70="","",'Trades'!A70)</x:f>
      </x:c>
      <x:c r="F73" s="63">
        <x:f>IF('Trades'!U70="","",'Trades'!U70)</x:f>
      </x:c>
      <x:c r="G73" s="63">
        <x:f>IF(F73="","",Paramètres!$B$8+SUM($F$5:F73))</x:f>
      </x:c>
      <x:c r="H73" s="63">
        <x:f>IF(G73="","",MAX($G$5:G73))</x:f>
      </x:c>
      <x:c r="I73" s="63">
        <x:f>IF(G73="","",G73-H73)</x:f>
      </x:c>
    </x:row>
    <x:row r="74">
      <x:c r="D74" s="60" t="n">
        <x:v>70</x:v>
      </x:c>
      <x:c r="E74" s="58">
        <x:f>IF('Trades'!A71="","",'Trades'!A71)</x:f>
      </x:c>
      <x:c r="F74" s="63">
        <x:f>IF('Trades'!U71="","",'Trades'!U71)</x:f>
      </x:c>
      <x:c r="G74" s="63">
        <x:f>IF(F74="","",Paramètres!$B$8+SUM($F$5:F74))</x:f>
      </x:c>
      <x:c r="H74" s="63">
        <x:f>IF(G74="","",MAX($G$5:G74))</x:f>
      </x:c>
      <x:c r="I74" s="63">
        <x:f>IF(G74="","",G74-H74)</x:f>
      </x:c>
    </x:row>
    <x:row r="75">
      <x:c r="D75" s="60" t="n">
        <x:v>71</x:v>
      </x:c>
      <x:c r="E75" s="58">
        <x:f>IF('Trades'!A72="","",'Trades'!A72)</x:f>
      </x:c>
      <x:c r="F75" s="63">
        <x:f>IF('Trades'!U72="","",'Trades'!U72)</x:f>
      </x:c>
      <x:c r="G75" s="63">
        <x:f>IF(F75="","",Paramètres!$B$8+SUM($F$5:F75))</x:f>
      </x:c>
      <x:c r="H75" s="63">
        <x:f>IF(G75="","",MAX($G$5:G75))</x:f>
      </x:c>
      <x:c r="I75" s="63">
        <x:f>IF(G75="","",G75-H75)</x:f>
      </x:c>
    </x:row>
    <x:row r="76">
      <x:c r="D76" s="60" t="n">
        <x:v>72</x:v>
      </x:c>
      <x:c r="E76" s="58">
        <x:f>IF('Trades'!A73="","",'Trades'!A73)</x:f>
      </x:c>
      <x:c r="F76" s="63">
        <x:f>IF('Trades'!U73="","",'Trades'!U73)</x:f>
      </x:c>
      <x:c r="G76" s="63">
        <x:f>IF(F76="","",Paramètres!$B$8+SUM($F$5:F76))</x:f>
      </x:c>
      <x:c r="H76" s="63">
        <x:f>IF(G76="","",MAX($G$5:G76))</x:f>
      </x:c>
      <x:c r="I76" s="63">
        <x:f>IF(G76="","",G76-H76)</x:f>
      </x:c>
    </x:row>
    <x:row r="77">
      <x:c r="D77" s="60" t="n">
        <x:v>73</x:v>
      </x:c>
      <x:c r="E77" s="58">
        <x:f>IF('Trades'!A74="","",'Trades'!A74)</x:f>
      </x:c>
      <x:c r="F77" s="63">
        <x:f>IF('Trades'!U74="","",'Trades'!U74)</x:f>
      </x:c>
      <x:c r="G77" s="63">
        <x:f>IF(F77="","",Paramètres!$B$8+SUM($F$5:F77))</x:f>
      </x:c>
      <x:c r="H77" s="63">
        <x:f>IF(G77="","",MAX($G$5:G77))</x:f>
      </x:c>
      <x:c r="I77" s="63">
        <x:f>IF(G77="","",G77-H77)</x:f>
      </x:c>
    </x:row>
    <x:row r="78">
      <x:c r="D78" s="60" t="n">
        <x:v>74</x:v>
      </x:c>
      <x:c r="E78" s="58">
        <x:f>IF('Trades'!A75="","",'Trades'!A75)</x:f>
      </x:c>
      <x:c r="F78" s="63">
        <x:f>IF('Trades'!U75="","",'Trades'!U75)</x:f>
      </x:c>
      <x:c r="G78" s="63">
        <x:f>IF(F78="","",Paramètres!$B$8+SUM($F$5:F78))</x:f>
      </x:c>
      <x:c r="H78" s="63">
        <x:f>IF(G78="","",MAX($G$5:G78))</x:f>
      </x:c>
      <x:c r="I78" s="63">
        <x:f>IF(G78="","",G78-H78)</x:f>
      </x:c>
    </x:row>
    <x:row r="79">
      <x:c r="D79" s="60" t="n">
        <x:v>75</x:v>
      </x:c>
      <x:c r="E79" s="58">
        <x:f>IF('Trades'!A76="","",'Trades'!A76)</x:f>
      </x:c>
      <x:c r="F79" s="63">
        <x:f>IF('Trades'!U76="","",'Trades'!U76)</x:f>
      </x:c>
      <x:c r="G79" s="63">
        <x:f>IF(F79="","",Paramètres!$B$8+SUM($F$5:F79))</x:f>
      </x:c>
      <x:c r="H79" s="63">
        <x:f>IF(G79="","",MAX($G$5:G79))</x:f>
      </x:c>
      <x:c r="I79" s="63">
        <x:f>IF(G79="","",G79-H79)</x:f>
      </x:c>
    </x:row>
    <x:row r="80">
      <x:c r="D80" s="60" t="n">
        <x:v>76</x:v>
      </x:c>
      <x:c r="E80" s="58">
        <x:f>IF('Trades'!A77="","",'Trades'!A77)</x:f>
      </x:c>
      <x:c r="F80" s="63">
        <x:f>IF('Trades'!U77="","",'Trades'!U77)</x:f>
      </x:c>
      <x:c r="G80" s="63">
        <x:f>IF(F80="","",Paramètres!$B$8+SUM($F$5:F80))</x:f>
      </x:c>
      <x:c r="H80" s="63">
        <x:f>IF(G80="","",MAX($G$5:G80))</x:f>
      </x:c>
      <x:c r="I80" s="63">
        <x:f>IF(G80="","",G80-H80)</x:f>
      </x:c>
    </x:row>
    <x:row r="81">
      <x:c r="D81" s="60" t="n">
        <x:v>77</x:v>
      </x:c>
      <x:c r="E81" s="58">
        <x:f>IF('Trades'!A78="","",'Trades'!A78)</x:f>
      </x:c>
      <x:c r="F81" s="63">
        <x:f>IF('Trades'!U78="","",'Trades'!U78)</x:f>
      </x:c>
      <x:c r="G81" s="63">
        <x:f>IF(F81="","",Paramètres!$B$8+SUM($F$5:F81))</x:f>
      </x:c>
      <x:c r="H81" s="63">
        <x:f>IF(G81="","",MAX($G$5:G81))</x:f>
      </x:c>
      <x:c r="I81" s="63">
        <x:f>IF(G81="","",G81-H81)</x:f>
      </x:c>
    </x:row>
    <x:row r="82">
      <x:c r="D82" s="60" t="n">
        <x:v>78</x:v>
      </x:c>
      <x:c r="E82" s="58">
        <x:f>IF('Trades'!A79="","",'Trades'!A79)</x:f>
      </x:c>
      <x:c r="F82" s="63">
        <x:f>IF('Trades'!U79="","",'Trades'!U79)</x:f>
      </x:c>
      <x:c r="G82" s="63">
        <x:f>IF(F82="","",Paramètres!$B$8+SUM($F$5:F82))</x:f>
      </x:c>
      <x:c r="H82" s="63">
        <x:f>IF(G82="","",MAX($G$5:G82))</x:f>
      </x:c>
      <x:c r="I82" s="63">
        <x:f>IF(G82="","",G82-H82)</x:f>
      </x:c>
    </x:row>
    <x:row r="83">
      <x:c r="D83" s="60" t="n">
        <x:v>79</x:v>
      </x:c>
      <x:c r="E83" s="58">
        <x:f>IF('Trades'!A80="","",'Trades'!A80)</x:f>
      </x:c>
      <x:c r="F83" s="63">
        <x:f>IF('Trades'!U80="","",'Trades'!U80)</x:f>
      </x:c>
      <x:c r="G83" s="63">
        <x:f>IF(F83="","",Paramètres!$B$8+SUM($F$5:F83))</x:f>
      </x:c>
      <x:c r="H83" s="63">
        <x:f>IF(G83="","",MAX($G$5:G83))</x:f>
      </x:c>
      <x:c r="I83" s="63">
        <x:f>IF(G83="","",G83-H83)</x:f>
      </x:c>
    </x:row>
    <x:row r="84">
      <x:c r="D84" s="60" t="n">
        <x:v>80</x:v>
      </x:c>
      <x:c r="E84" s="58">
        <x:f>IF('Trades'!A81="","",'Trades'!A81)</x:f>
      </x:c>
      <x:c r="F84" s="63">
        <x:f>IF('Trades'!U81="","",'Trades'!U81)</x:f>
      </x:c>
      <x:c r="G84" s="63">
        <x:f>IF(F84="","",Paramètres!$B$8+SUM($F$5:F84))</x:f>
      </x:c>
      <x:c r="H84" s="63">
        <x:f>IF(G84="","",MAX($G$5:G84))</x:f>
      </x:c>
      <x:c r="I84" s="63">
        <x:f>IF(G84="","",G84-H84)</x:f>
      </x:c>
    </x:row>
    <x:row r="85">
      <x:c r="D85" s="60" t="n">
        <x:v>81</x:v>
      </x:c>
      <x:c r="E85" s="58">
        <x:f>IF('Trades'!A82="","",'Trades'!A82)</x:f>
      </x:c>
      <x:c r="F85" s="63">
        <x:f>IF('Trades'!U82="","",'Trades'!U82)</x:f>
      </x:c>
      <x:c r="G85" s="63">
        <x:f>IF(F85="","",Paramètres!$B$8+SUM($F$5:F85))</x:f>
      </x:c>
      <x:c r="H85" s="63">
        <x:f>IF(G85="","",MAX($G$5:G85))</x:f>
      </x:c>
      <x:c r="I85" s="63">
        <x:f>IF(G85="","",G85-H85)</x:f>
      </x:c>
    </x:row>
    <x:row r="86">
      <x:c r="D86" s="60" t="n">
        <x:v>82</x:v>
      </x:c>
      <x:c r="E86" s="58">
        <x:f>IF('Trades'!A83="","",'Trades'!A83)</x:f>
      </x:c>
      <x:c r="F86" s="63">
        <x:f>IF('Trades'!U83="","",'Trades'!U83)</x:f>
      </x:c>
      <x:c r="G86" s="63">
        <x:f>IF(F86="","",Paramètres!$B$8+SUM($F$5:F86))</x:f>
      </x:c>
      <x:c r="H86" s="63">
        <x:f>IF(G86="","",MAX($G$5:G86))</x:f>
      </x:c>
      <x:c r="I86" s="63">
        <x:f>IF(G86="","",G86-H86)</x:f>
      </x:c>
    </x:row>
    <x:row r="87">
      <x:c r="D87" s="60" t="n">
        <x:v>83</x:v>
      </x:c>
      <x:c r="E87" s="58">
        <x:f>IF('Trades'!A84="","",'Trades'!A84)</x:f>
      </x:c>
      <x:c r="F87" s="63">
        <x:f>IF('Trades'!U84="","",'Trades'!U84)</x:f>
      </x:c>
      <x:c r="G87" s="63">
        <x:f>IF(F87="","",Paramètres!$B$8+SUM($F$5:F87))</x:f>
      </x:c>
      <x:c r="H87" s="63">
        <x:f>IF(G87="","",MAX($G$5:G87))</x:f>
      </x:c>
      <x:c r="I87" s="63">
        <x:f>IF(G87="","",G87-H87)</x:f>
      </x:c>
    </x:row>
    <x:row r="88">
      <x:c r="D88" s="60" t="n">
        <x:v>84</x:v>
      </x:c>
      <x:c r="E88" s="58">
        <x:f>IF('Trades'!A85="","",'Trades'!A85)</x:f>
      </x:c>
      <x:c r="F88" s="63">
        <x:f>IF('Trades'!U85="","",'Trades'!U85)</x:f>
      </x:c>
      <x:c r="G88" s="63">
        <x:f>IF(F88="","",Paramètres!$B$8+SUM($F$5:F88))</x:f>
      </x:c>
      <x:c r="H88" s="63">
        <x:f>IF(G88="","",MAX($G$5:G88))</x:f>
      </x:c>
      <x:c r="I88" s="63">
        <x:f>IF(G88="","",G88-H88)</x:f>
      </x:c>
    </x:row>
    <x:row r="89">
      <x:c r="D89" s="60" t="n">
        <x:v>85</x:v>
      </x:c>
      <x:c r="E89" s="58">
        <x:f>IF('Trades'!A86="","",'Trades'!A86)</x:f>
      </x:c>
      <x:c r="F89" s="63">
        <x:f>IF('Trades'!U86="","",'Trades'!U86)</x:f>
      </x:c>
      <x:c r="G89" s="63">
        <x:f>IF(F89="","",Paramètres!$B$8+SUM($F$5:F89))</x:f>
      </x:c>
      <x:c r="H89" s="63">
        <x:f>IF(G89="","",MAX($G$5:G89))</x:f>
      </x:c>
      <x:c r="I89" s="63">
        <x:f>IF(G89="","",G89-H89)</x:f>
      </x:c>
    </x:row>
    <x:row r="90">
      <x:c r="D90" s="60" t="n">
        <x:v>86</x:v>
      </x:c>
      <x:c r="E90" s="58">
        <x:f>IF('Trades'!A87="","",'Trades'!A87)</x:f>
      </x:c>
      <x:c r="F90" s="63">
        <x:f>IF('Trades'!U87="","",'Trades'!U87)</x:f>
      </x:c>
      <x:c r="G90" s="63">
        <x:f>IF(F90="","",Paramètres!$B$8+SUM($F$5:F90))</x:f>
      </x:c>
      <x:c r="H90" s="63">
        <x:f>IF(G90="","",MAX($G$5:G90))</x:f>
      </x:c>
      <x:c r="I90" s="63">
        <x:f>IF(G90="","",G90-H90)</x:f>
      </x:c>
    </x:row>
    <x:row r="91">
      <x:c r="D91" s="60" t="n">
        <x:v>87</x:v>
      </x:c>
      <x:c r="E91" s="58">
        <x:f>IF('Trades'!A88="","",'Trades'!A88)</x:f>
      </x:c>
      <x:c r="F91" s="63">
        <x:f>IF('Trades'!U88="","",'Trades'!U88)</x:f>
      </x:c>
      <x:c r="G91" s="63">
        <x:f>IF(F91="","",Paramètres!$B$8+SUM($F$5:F91))</x:f>
      </x:c>
      <x:c r="H91" s="63">
        <x:f>IF(G91="","",MAX($G$5:G91))</x:f>
      </x:c>
      <x:c r="I91" s="63">
        <x:f>IF(G91="","",G91-H91)</x:f>
      </x:c>
    </x:row>
    <x:row r="92">
      <x:c r="D92" s="60" t="n">
        <x:v>88</x:v>
      </x:c>
      <x:c r="E92" s="58">
        <x:f>IF('Trades'!A89="","",'Trades'!A89)</x:f>
      </x:c>
      <x:c r="F92" s="63">
        <x:f>IF('Trades'!U89="","",'Trades'!U89)</x:f>
      </x:c>
      <x:c r="G92" s="63">
        <x:f>IF(F92="","",Paramètres!$B$8+SUM($F$5:F92))</x:f>
      </x:c>
      <x:c r="H92" s="63">
        <x:f>IF(G92="","",MAX($G$5:G92))</x:f>
      </x:c>
      <x:c r="I92" s="63">
        <x:f>IF(G92="","",G92-H92)</x:f>
      </x:c>
    </x:row>
    <x:row r="93">
      <x:c r="D93" s="60" t="n">
        <x:v>89</x:v>
      </x:c>
      <x:c r="E93" s="58">
        <x:f>IF('Trades'!A90="","",'Trades'!A90)</x:f>
      </x:c>
      <x:c r="F93" s="63">
        <x:f>IF('Trades'!U90="","",'Trades'!U90)</x:f>
      </x:c>
      <x:c r="G93" s="63">
        <x:f>IF(F93="","",Paramètres!$B$8+SUM($F$5:F93))</x:f>
      </x:c>
      <x:c r="H93" s="63">
        <x:f>IF(G93="","",MAX($G$5:G93))</x:f>
      </x:c>
      <x:c r="I93" s="63">
        <x:f>IF(G93="","",G93-H93)</x:f>
      </x:c>
    </x:row>
    <x:row r="94">
      <x:c r="D94" s="60" t="n">
        <x:v>90</x:v>
      </x:c>
      <x:c r="E94" s="58">
        <x:f>IF('Trades'!A91="","",'Trades'!A91)</x:f>
      </x:c>
      <x:c r="F94" s="63">
        <x:f>IF('Trades'!U91="","",'Trades'!U91)</x:f>
      </x:c>
      <x:c r="G94" s="63">
        <x:f>IF(F94="","",Paramètres!$B$8+SUM($F$5:F94))</x:f>
      </x:c>
      <x:c r="H94" s="63">
        <x:f>IF(G94="","",MAX($G$5:G94))</x:f>
      </x:c>
      <x:c r="I94" s="63">
        <x:f>IF(G94="","",G94-H94)</x:f>
      </x:c>
    </x:row>
    <x:row r="95">
      <x:c r="D95" s="60" t="n">
        <x:v>91</x:v>
      </x:c>
      <x:c r="E95" s="58">
        <x:f>IF('Trades'!A92="","",'Trades'!A92)</x:f>
      </x:c>
      <x:c r="F95" s="63">
        <x:f>IF('Trades'!U92="","",'Trades'!U92)</x:f>
      </x:c>
      <x:c r="G95" s="63">
        <x:f>IF(F95="","",Paramètres!$B$8+SUM($F$5:F95))</x:f>
      </x:c>
      <x:c r="H95" s="63">
        <x:f>IF(G95="","",MAX($G$5:G95))</x:f>
      </x:c>
      <x:c r="I95" s="63">
        <x:f>IF(G95="","",G95-H95)</x:f>
      </x:c>
    </x:row>
    <x:row r="96">
      <x:c r="D96" s="60" t="n">
        <x:v>92</x:v>
      </x:c>
      <x:c r="E96" s="58">
        <x:f>IF('Trades'!A93="","",'Trades'!A93)</x:f>
      </x:c>
      <x:c r="F96" s="63">
        <x:f>IF('Trades'!U93="","",'Trades'!U93)</x:f>
      </x:c>
      <x:c r="G96" s="63">
        <x:f>IF(F96="","",Paramètres!$B$8+SUM($F$5:F96))</x:f>
      </x:c>
      <x:c r="H96" s="63">
        <x:f>IF(G96="","",MAX($G$5:G96))</x:f>
      </x:c>
      <x:c r="I96" s="63">
        <x:f>IF(G96="","",G96-H96)</x:f>
      </x:c>
    </x:row>
    <x:row r="97">
      <x:c r="D97" s="60" t="n">
        <x:v>93</x:v>
      </x:c>
      <x:c r="E97" s="58">
        <x:f>IF('Trades'!A94="","",'Trades'!A94)</x:f>
      </x:c>
      <x:c r="F97" s="63">
        <x:f>IF('Trades'!U94="","",'Trades'!U94)</x:f>
      </x:c>
      <x:c r="G97" s="63">
        <x:f>IF(F97="","",Paramètres!$B$8+SUM($F$5:F97))</x:f>
      </x:c>
      <x:c r="H97" s="63">
        <x:f>IF(G97="","",MAX($G$5:G97))</x:f>
      </x:c>
      <x:c r="I97" s="63">
        <x:f>IF(G97="","",G97-H97)</x:f>
      </x:c>
    </x:row>
    <x:row r="98">
      <x:c r="D98" s="60" t="n">
        <x:v>94</x:v>
      </x:c>
      <x:c r="E98" s="58">
        <x:f>IF('Trades'!A95="","",'Trades'!A95)</x:f>
      </x:c>
      <x:c r="F98" s="63">
        <x:f>IF('Trades'!U95="","",'Trades'!U95)</x:f>
      </x:c>
      <x:c r="G98" s="63">
        <x:f>IF(F98="","",Paramètres!$B$8+SUM($F$5:F98))</x:f>
      </x:c>
      <x:c r="H98" s="63">
        <x:f>IF(G98="","",MAX($G$5:G98))</x:f>
      </x:c>
      <x:c r="I98" s="63">
        <x:f>IF(G98="","",G98-H98)</x:f>
      </x:c>
    </x:row>
    <x:row r="99">
      <x:c r="D99" s="60" t="n">
        <x:v>95</x:v>
      </x:c>
      <x:c r="E99" s="58">
        <x:f>IF('Trades'!A96="","",'Trades'!A96)</x:f>
      </x:c>
      <x:c r="F99" s="63">
        <x:f>IF('Trades'!U96="","",'Trades'!U96)</x:f>
      </x:c>
      <x:c r="G99" s="63">
        <x:f>IF(F99="","",Paramètres!$B$8+SUM($F$5:F99))</x:f>
      </x:c>
      <x:c r="H99" s="63">
        <x:f>IF(G99="","",MAX($G$5:G99))</x:f>
      </x:c>
      <x:c r="I99" s="63">
        <x:f>IF(G99="","",G99-H99)</x:f>
      </x:c>
    </x:row>
    <x:row r="100">
      <x:c r="D100" s="60" t="n">
        <x:v>96</x:v>
      </x:c>
      <x:c r="E100" s="58">
        <x:f>IF('Trades'!A97="","",'Trades'!A97)</x:f>
      </x:c>
      <x:c r="F100" s="63">
        <x:f>IF('Trades'!U97="","",'Trades'!U97)</x:f>
      </x:c>
      <x:c r="G100" s="63">
        <x:f>IF(F100="","",Paramètres!$B$8+SUM($F$5:F100))</x:f>
      </x:c>
      <x:c r="H100" s="63">
        <x:f>IF(G100="","",MAX($G$5:G100))</x:f>
      </x:c>
      <x:c r="I100" s="63">
        <x:f>IF(G100="","",G100-H100)</x:f>
      </x:c>
    </x:row>
    <x:row r="101">
      <x:c r="D101" s="60" t="n">
        <x:v>97</x:v>
      </x:c>
      <x:c r="E101" s="58">
        <x:f>IF('Trades'!A98="","",'Trades'!A98)</x:f>
      </x:c>
      <x:c r="F101" s="63">
        <x:f>IF('Trades'!U98="","",'Trades'!U98)</x:f>
      </x:c>
      <x:c r="G101" s="63">
        <x:f>IF(F101="","",Paramètres!$B$8+SUM($F$5:F101))</x:f>
      </x:c>
      <x:c r="H101" s="63">
        <x:f>IF(G101="","",MAX($G$5:G101))</x:f>
      </x:c>
      <x:c r="I101" s="63">
        <x:f>IF(G101="","",G101-H101)</x:f>
      </x:c>
    </x:row>
    <x:row r="102">
      <x:c r="D102" s="60" t="n">
        <x:v>98</x:v>
      </x:c>
      <x:c r="E102" s="58">
        <x:f>IF('Trades'!A99="","",'Trades'!A99)</x:f>
      </x:c>
      <x:c r="F102" s="63">
        <x:f>IF('Trades'!U99="","",'Trades'!U99)</x:f>
      </x:c>
      <x:c r="G102" s="63">
        <x:f>IF(F102="","",Paramètres!$B$8+SUM($F$5:F102))</x:f>
      </x:c>
      <x:c r="H102" s="63">
        <x:f>IF(G102="","",MAX($G$5:G102))</x:f>
      </x:c>
      <x:c r="I102" s="63">
        <x:f>IF(G102="","",G102-H102)</x:f>
      </x:c>
    </x:row>
    <x:row r="103">
      <x:c r="D103" s="60" t="n">
        <x:v>99</x:v>
      </x:c>
      <x:c r="E103" s="58">
        <x:f>IF('Trades'!A100="","",'Trades'!A100)</x:f>
      </x:c>
      <x:c r="F103" s="63">
        <x:f>IF('Trades'!U100="","",'Trades'!U100)</x:f>
      </x:c>
      <x:c r="G103" s="63">
        <x:f>IF(F103="","",Paramètres!$B$8+SUM($F$5:F103))</x:f>
      </x:c>
      <x:c r="H103" s="63">
        <x:f>IF(G103="","",MAX($G$5:G103))</x:f>
      </x:c>
      <x:c r="I103" s="63">
        <x:f>IF(G103="","",G103-H103)</x:f>
      </x:c>
    </x:row>
    <x:row r="104">
      <x:c r="D104" s="60" t="n">
        <x:v>100</x:v>
      </x:c>
      <x:c r="E104" s="58">
        <x:f>IF('Trades'!A101="","",'Trades'!A101)</x:f>
      </x:c>
      <x:c r="F104" s="63">
        <x:f>IF('Trades'!U101="","",'Trades'!U101)</x:f>
      </x:c>
      <x:c r="G104" s="63">
        <x:f>IF(F104="","",Paramètres!$B$8+SUM($F$5:F104))</x:f>
      </x:c>
      <x:c r="H104" s="63">
        <x:f>IF(G104="","",MAX($G$5:G104))</x:f>
      </x:c>
      <x:c r="I104" s="63">
        <x:f>IF(G104="","",G104-H104)</x:f>
      </x:c>
    </x:row>
    <x:row r="105">
      <x:c r="D105" s="60" t="n">
        <x:v>101</x:v>
      </x:c>
      <x:c r="E105" s="58">
        <x:f>IF('Trades'!A102="","",'Trades'!A102)</x:f>
      </x:c>
      <x:c r="F105" s="63">
        <x:f>IF('Trades'!U102="","",'Trades'!U102)</x:f>
      </x:c>
      <x:c r="G105" s="63">
        <x:f>IF(F105="","",Paramètres!$B$8+SUM($F$5:F105))</x:f>
      </x:c>
      <x:c r="H105" s="63">
        <x:f>IF(G105="","",MAX($G$5:G105))</x:f>
      </x:c>
      <x:c r="I105" s="63">
        <x:f>IF(G105="","",G105-H105)</x:f>
      </x:c>
    </x:row>
    <x:row r="106">
      <x:c r="D106" s="60" t="n">
        <x:v>102</x:v>
      </x:c>
      <x:c r="E106" s="58">
        <x:f>IF('Trades'!A103="","",'Trades'!A103)</x:f>
      </x:c>
      <x:c r="F106" s="63">
        <x:f>IF('Trades'!U103="","",'Trades'!U103)</x:f>
      </x:c>
      <x:c r="G106" s="63">
        <x:f>IF(F106="","",Paramètres!$B$8+SUM($F$5:F106))</x:f>
      </x:c>
      <x:c r="H106" s="63">
        <x:f>IF(G106="","",MAX($G$5:G106))</x:f>
      </x:c>
      <x:c r="I106" s="63">
        <x:f>IF(G106="","",G106-H106)</x:f>
      </x:c>
    </x:row>
    <x:row r="107">
      <x:c r="D107" s="60" t="n">
        <x:v>103</x:v>
      </x:c>
      <x:c r="E107" s="58">
        <x:f>IF('Trades'!A104="","",'Trades'!A104)</x:f>
      </x:c>
      <x:c r="F107" s="63">
        <x:f>IF('Trades'!U104="","",'Trades'!U104)</x:f>
      </x:c>
      <x:c r="G107" s="63">
        <x:f>IF(F107="","",Paramètres!$B$8+SUM($F$5:F107))</x:f>
      </x:c>
      <x:c r="H107" s="63">
        <x:f>IF(G107="","",MAX($G$5:G107))</x:f>
      </x:c>
      <x:c r="I107" s="63">
        <x:f>IF(G107="","",G107-H107)</x:f>
      </x:c>
    </x:row>
    <x:row r="108">
      <x:c r="D108" s="60" t="n">
        <x:v>104</x:v>
      </x:c>
      <x:c r="E108" s="58">
        <x:f>IF('Trades'!A105="","",'Trades'!A105)</x:f>
      </x:c>
      <x:c r="F108" s="63">
        <x:f>IF('Trades'!U105="","",'Trades'!U105)</x:f>
      </x:c>
      <x:c r="G108" s="63">
        <x:f>IF(F108="","",Paramètres!$B$8+SUM($F$5:F108))</x:f>
      </x:c>
      <x:c r="H108" s="63">
        <x:f>IF(G108="","",MAX($G$5:G108))</x:f>
      </x:c>
      <x:c r="I108" s="63">
        <x:f>IF(G108="","",G108-H108)</x:f>
      </x:c>
    </x:row>
    <x:row r="109">
      <x:c r="D109" s="60" t="n">
        <x:v>105</x:v>
      </x:c>
      <x:c r="E109" s="58">
        <x:f>IF('Trades'!A106="","",'Trades'!A106)</x:f>
      </x:c>
      <x:c r="F109" s="63">
        <x:f>IF('Trades'!U106="","",'Trades'!U106)</x:f>
      </x:c>
      <x:c r="G109" s="63">
        <x:f>IF(F109="","",Paramètres!$B$8+SUM($F$5:F109))</x:f>
      </x:c>
      <x:c r="H109" s="63">
        <x:f>IF(G109="","",MAX($G$5:G109))</x:f>
      </x:c>
      <x:c r="I109" s="63">
        <x:f>IF(G109="","",G109-H109)</x:f>
      </x:c>
    </x:row>
    <x:row r="110">
      <x:c r="D110" s="60" t="n">
        <x:v>106</x:v>
      </x:c>
      <x:c r="E110" s="58">
        <x:f>IF('Trades'!A107="","",'Trades'!A107)</x:f>
      </x:c>
      <x:c r="F110" s="63">
        <x:f>IF('Trades'!U107="","",'Trades'!U107)</x:f>
      </x:c>
      <x:c r="G110" s="63">
        <x:f>IF(F110="","",Paramètres!$B$8+SUM($F$5:F110))</x:f>
      </x:c>
      <x:c r="H110" s="63">
        <x:f>IF(G110="","",MAX($G$5:G110))</x:f>
      </x:c>
      <x:c r="I110" s="63">
        <x:f>IF(G110="","",G110-H110)</x:f>
      </x:c>
    </x:row>
    <x:row r="111">
      <x:c r="D111" s="60" t="n">
        <x:v>107</x:v>
      </x:c>
      <x:c r="E111" s="58">
        <x:f>IF('Trades'!A108="","",'Trades'!A108)</x:f>
      </x:c>
      <x:c r="F111" s="63">
        <x:f>IF('Trades'!U108="","",'Trades'!U108)</x:f>
      </x:c>
      <x:c r="G111" s="63">
        <x:f>IF(F111="","",Paramètres!$B$8+SUM($F$5:F111))</x:f>
      </x:c>
      <x:c r="H111" s="63">
        <x:f>IF(G111="","",MAX($G$5:G111))</x:f>
      </x:c>
      <x:c r="I111" s="63">
        <x:f>IF(G111="","",G111-H111)</x:f>
      </x:c>
    </x:row>
    <x:row r="112">
      <x:c r="D112" s="60" t="n">
        <x:v>108</x:v>
      </x:c>
      <x:c r="E112" s="58">
        <x:f>IF('Trades'!A109="","",'Trades'!A109)</x:f>
      </x:c>
      <x:c r="F112" s="63">
        <x:f>IF('Trades'!U109="","",'Trades'!U109)</x:f>
      </x:c>
      <x:c r="G112" s="63">
        <x:f>IF(F112="","",Paramètres!$B$8+SUM($F$5:F112))</x:f>
      </x:c>
      <x:c r="H112" s="63">
        <x:f>IF(G112="","",MAX($G$5:G112))</x:f>
      </x:c>
      <x:c r="I112" s="63">
        <x:f>IF(G112="","",G112-H112)</x:f>
      </x:c>
    </x:row>
    <x:row r="113">
      <x:c r="D113" s="60" t="n">
        <x:v>109</x:v>
      </x:c>
      <x:c r="E113" s="58">
        <x:f>IF('Trades'!A110="","",'Trades'!A110)</x:f>
      </x:c>
      <x:c r="F113" s="63">
        <x:f>IF('Trades'!U110="","",'Trades'!U110)</x:f>
      </x:c>
      <x:c r="G113" s="63">
        <x:f>IF(F113="","",Paramètres!$B$8+SUM($F$5:F113))</x:f>
      </x:c>
      <x:c r="H113" s="63">
        <x:f>IF(G113="","",MAX($G$5:G113))</x:f>
      </x:c>
      <x:c r="I113" s="63">
        <x:f>IF(G113="","",G113-H113)</x:f>
      </x:c>
    </x:row>
    <x:row r="114">
      <x:c r="D114" s="60" t="n">
        <x:v>110</x:v>
      </x:c>
      <x:c r="E114" s="58">
        <x:f>IF('Trades'!A111="","",'Trades'!A111)</x:f>
      </x:c>
      <x:c r="F114" s="63">
        <x:f>IF('Trades'!U111="","",'Trades'!U111)</x:f>
      </x:c>
      <x:c r="G114" s="63">
        <x:f>IF(F114="","",Paramètres!$B$8+SUM($F$5:F114))</x:f>
      </x:c>
      <x:c r="H114" s="63">
        <x:f>IF(G114="","",MAX($G$5:G114))</x:f>
      </x:c>
      <x:c r="I114" s="63">
        <x:f>IF(G114="","",G114-H114)</x:f>
      </x:c>
    </x:row>
    <x:row r="115">
      <x:c r="D115" s="60" t="n">
        <x:v>111</x:v>
      </x:c>
      <x:c r="E115" s="58">
        <x:f>IF('Trades'!A112="","",'Trades'!A112)</x:f>
      </x:c>
      <x:c r="F115" s="63">
        <x:f>IF('Trades'!U112="","",'Trades'!U112)</x:f>
      </x:c>
      <x:c r="G115" s="63">
        <x:f>IF(F115="","",Paramètres!$B$8+SUM($F$5:F115))</x:f>
      </x:c>
      <x:c r="H115" s="63">
        <x:f>IF(G115="","",MAX($G$5:G115))</x:f>
      </x:c>
      <x:c r="I115" s="63">
        <x:f>IF(G115="","",G115-H115)</x:f>
      </x:c>
    </x:row>
    <x:row r="116">
      <x:c r="D116" s="60" t="n">
        <x:v>112</x:v>
      </x:c>
      <x:c r="E116" s="58">
        <x:f>IF('Trades'!A113="","",'Trades'!A113)</x:f>
      </x:c>
      <x:c r="F116" s="63">
        <x:f>IF('Trades'!U113="","",'Trades'!U113)</x:f>
      </x:c>
      <x:c r="G116" s="63">
        <x:f>IF(F116="","",Paramètres!$B$8+SUM($F$5:F116))</x:f>
      </x:c>
      <x:c r="H116" s="63">
        <x:f>IF(G116="","",MAX($G$5:G116))</x:f>
      </x:c>
      <x:c r="I116" s="63">
        <x:f>IF(G116="","",G116-H116)</x:f>
      </x:c>
    </x:row>
    <x:row r="117">
      <x:c r="D117" s="60" t="n">
        <x:v>113</x:v>
      </x:c>
      <x:c r="E117" s="58">
        <x:f>IF('Trades'!A114="","",'Trades'!A114)</x:f>
      </x:c>
      <x:c r="F117" s="63">
        <x:f>IF('Trades'!U114="","",'Trades'!U114)</x:f>
      </x:c>
      <x:c r="G117" s="63">
        <x:f>IF(F117="","",Paramètres!$B$8+SUM($F$5:F117))</x:f>
      </x:c>
      <x:c r="H117" s="63">
        <x:f>IF(G117="","",MAX($G$5:G117))</x:f>
      </x:c>
      <x:c r="I117" s="63">
        <x:f>IF(G117="","",G117-H117)</x:f>
      </x:c>
    </x:row>
    <x:row r="118">
      <x:c r="D118" s="60" t="n">
        <x:v>114</x:v>
      </x:c>
      <x:c r="E118" s="58">
        <x:f>IF('Trades'!A115="","",'Trades'!A115)</x:f>
      </x:c>
      <x:c r="F118" s="63">
        <x:f>IF('Trades'!U115="","",'Trades'!U115)</x:f>
      </x:c>
      <x:c r="G118" s="63">
        <x:f>IF(F118="","",Paramètres!$B$8+SUM($F$5:F118))</x:f>
      </x:c>
      <x:c r="H118" s="63">
        <x:f>IF(G118="","",MAX($G$5:G118))</x:f>
      </x:c>
      <x:c r="I118" s="63">
        <x:f>IF(G118="","",G118-H118)</x:f>
      </x:c>
    </x:row>
    <x:row r="119">
      <x:c r="D119" s="60" t="n">
        <x:v>115</x:v>
      </x:c>
      <x:c r="E119" s="58">
        <x:f>IF('Trades'!A116="","",'Trades'!A116)</x:f>
      </x:c>
      <x:c r="F119" s="63">
        <x:f>IF('Trades'!U116="","",'Trades'!U116)</x:f>
      </x:c>
      <x:c r="G119" s="63">
        <x:f>IF(F119="","",Paramètres!$B$8+SUM($F$5:F119))</x:f>
      </x:c>
      <x:c r="H119" s="63">
        <x:f>IF(G119="","",MAX($G$5:G119))</x:f>
      </x:c>
      <x:c r="I119" s="63">
        <x:f>IF(G119="","",G119-H119)</x:f>
      </x:c>
    </x:row>
    <x:row r="120">
      <x:c r="D120" s="60" t="n">
        <x:v>116</x:v>
      </x:c>
      <x:c r="E120" s="58">
        <x:f>IF('Trades'!A117="","",'Trades'!A117)</x:f>
      </x:c>
      <x:c r="F120" s="63">
        <x:f>IF('Trades'!U117="","",'Trades'!U117)</x:f>
      </x:c>
      <x:c r="G120" s="63">
        <x:f>IF(F120="","",Paramètres!$B$8+SUM($F$5:F120))</x:f>
      </x:c>
      <x:c r="H120" s="63">
        <x:f>IF(G120="","",MAX($G$5:G120))</x:f>
      </x:c>
      <x:c r="I120" s="63">
        <x:f>IF(G120="","",G120-H120)</x:f>
      </x:c>
    </x:row>
    <x:row r="121">
      <x:c r="D121" s="60" t="n">
        <x:v>117</x:v>
      </x:c>
      <x:c r="E121" s="58">
        <x:f>IF('Trades'!A118="","",'Trades'!A118)</x:f>
      </x:c>
      <x:c r="F121" s="63">
        <x:f>IF('Trades'!U118="","",'Trades'!U118)</x:f>
      </x:c>
      <x:c r="G121" s="63">
        <x:f>IF(F121="","",Paramètres!$B$8+SUM($F$5:F121))</x:f>
      </x:c>
      <x:c r="H121" s="63">
        <x:f>IF(G121="","",MAX($G$5:G121))</x:f>
      </x:c>
      <x:c r="I121" s="63">
        <x:f>IF(G121="","",G121-H121)</x:f>
      </x:c>
    </x:row>
    <x:row r="122">
      <x:c r="D122" s="60" t="n">
        <x:v>118</x:v>
      </x:c>
      <x:c r="E122" s="58">
        <x:f>IF('Trades'!A119="","",'Trades'!A119)</x:f>
      </x:c>
      <x:c r="F122" s="63">
        <x:f>IF('Trades'!U119="","",'Trades'!U119)</x:f>
      </x:c>
      <x:c r="G122" s="63">
        <x:f>IF(F122="","",Paramètres!$B$8+SUM($F$5:F122))</x:f>
      </x:c>
      <x:c r="H122" s="63">
        <x:f>IF(G122="","",MAX($G$5:G122))</x:f>
      </x:c>
      <x:c r="I122" s="63">
        <x:f>IF(G122="","",G122-H122)</x:f>
      </x:c>
    </x:row>
    <x:row r="123">
      <x:c r="D123" s="60" t="n">
        <x:v>119</x:v>
      </x:c>
      <x:c r="E123" s="58">
        <x:f>IF('Trades'!A120="","",'Trades'!A120)</x:f>
      </x:c>
      <x:c r="F123" s="63">
        <x:f>IF('Trades'!U120="","",'Trades'!U120)</x:f>
      </x:c>
      <x:c r="G123" s="63">
        <x:f>IF(F123="","",Paramètres!$B$8+SUM($F$5:F123))</x:f>
      </x:c>
      <x:c r="H123" s="63">
        <x:f>IF(G123="","",MAX($G$5:G123))</x:f>
      </x:c>
      <x:c r="I123" s="63">
        <x:f>IF(G123="","",G123-H123)</x:f>
      </x:c>
    </x:row>
    <x:row r="124">
      <x:c r="D124" s="60" t="n">
        <x:v>120</x:v>
      </x:c>
      <x:c r="E124" s="58">
        <x:f>IF('Trades'!A121="","",'Trades'!A121)</x:f>
      </x:c>
      <x:c r="F124" s="63">
        <x:f>IF('Trades'!U121="","",'Trades'!U121)</x:f>
      </x:c>
      <x:c r="G124" s="63">
        <x:f>IF(F124="","",Paramètres!$B$8+SUM($F$5:F124))</x:f>
      </x:c>
      <x:c r="H124" s="63">
        <x:f>IF(G124="","",MAX($G$5:G124))</x:f>
      </x:c>
      <x:c r="I124" s="63">
        <x:f>IF(G124="","",G124-H124)</x:f>
      </x:c>
    </x:row>
    <x:row r="125">
      <x:c r="D125" s="60" t="n">
        <x:v>121</x:v>
      </x:c>
      <x:c r="E125" s="58">
        <x:f>IF('Trades'!A122="","",'Trades'!A122)</x:f>
      </x:c>
      <x:c r="F125" s="63">
        <x:f>IF('Trades'!U122="","",'Trades'!U122)</x:f>
      </x:c>
      <x:c r="G125" s="63">
        <x:f>IF(F125="","",Paramètres!$B$8+SUM($F$5:F125))</x:f>
      </x:c>
      <x:c r="H125" s="63">
        <x:f>IF(G125="","",MAX($G$5:G125))</x:f>
      </x:c>
      <x:c r="I125" s="63">
        <x:f>IF(G125="","",G125-H125)</x:f>
      </x:c>
    </x:row>
    <x:row r="126">
      <x:c r="D126" s="60" t="n">
        <x:v>122</x:v>
      </x:c>
      <x:c r="E126" s="58">
        <x:f>IF('Trades'!A123="","",'Trades'!A123)</x:f>
      </x:c>
      <x:c r="F126" s="63">
        <x:f>IF('Trades'!U123="","",'Trades'!U123)</x:f>
      </x:c>
      <x:c r="G126" s="63">
        <x:f>IF(F126="","",Paramètres!$B$8+SUM($F$5:F126))</x:f>
      </x:c>
      <x:c r="H126" s="63">
        <x:f>IF(G126="","",MAX($G$5:G126))</x:f>
      </x:c>
      <x:c r="I126" s="63">
        <x:f>IF(G126="","",G126-H126)</x:f>
      </x:c>
    </x:row>
    <x:row r="127">
      <x:c r="D127" s="60" t="n">
        <x:v>123</x:v>
      </x:c>
      <x:c r="E127" s="58">
        <x:f>IF('Trades'!A124="","",'Trades'!A124)</x:f>
      </x:c>
      <x:c r="F127" s="63">
        <x:f>IF('Trades'!U124="","",'Trades'!U124)</x:f>
      </x:c>
      <x:c r="G127" s="63">
        <x:f>IF(F127="","",Paramètres!$B$8+SUM($F$5:F127))</x:f>
      </x:c>
      <x:c r="H127" s="63">
        <x:f>IF(G127="","",MAX($G$5:G127))</x:f>
      </x:c>
      <x:c r="I127" s="63">
        <x:f>IF(G127="","",G127-H127)</x:f>
      </x:c>
    </x:row>
    <x:row r="128">
      <x:c r="D128" s="60" t="n">
        <x:v>124</x:v>
      </x:c>
      <x:c r="E128" s="58">
        <x:f>IF('Trades'!A125="","",'Trades'!A125)</x:f>
      </x:c>
      <x:c r="F128" s="63">
        <x:f>IF('Trades'!U125="","",'Trades'!U125)</x:f>
      </x:c>
      <x:c r="G128" s="63">
        <x:f>IF(F128="","",Paramètres!$B$8+SUM($F$5:F128))</x:f>
      </x:c>
      <x:c r="H128" s="63">
        <x:f>IF(G128="","",MAX($G$5:G128))</x:f>
      </x:c>
      <x:c r="I128" s="63">
        <x:f>IF(G128="","",G128-H128)</x:f>
      </x:c>
    </x:row>
    <x:row r="129">
      <x:c r="D129" s="60" t="n">
        <x:v>125</x:v>
      </x:c>
      <x:c r="E129" s="58">
        <x:f>IF('Trades'!A126="","",'Trades'!A126)</x:f>
      </x:c>
      <x:c r="F129" s="63">
        <x:f>IF('Trades'!U126="","",'Trades'!U126)</x:f>
      </x:c>
      <x:c r="G129" s="63">
        <x:f>IF(F129="","",Paramètres!$B$8+SUM($F$5:F129))</x:f>
      </x:c>
      <x:c r="H129" s="63">
        <x:f>IF(G129="","",MAX($G$5:G129))</x:f>
      </x:c>
      <x:c r="I129" s="63">
        <x:f>IF(G129="","",G129-H129)</x:f>
      </x:c>
    </x:row>
    <x:row r="130">
      <x:c r="D130" s="60" t="n">
        <x:v>126</x:v>
      </x:c>
      <x:c r="E130" s="58">
        <x:f>IF('Trades'!A127="","",'Trades'!A127)</x:f>
      </x:c>
      <x:c r="F130" s="63">
        <x:f>IF('Trades'!U127="","",'Trades'!U127)</x:f>
      </x:c>
      <x:c r="G130" s="63">
        <x:f>IF(F130="","",Paramètres!$B$8+SUM($F$5:F130))</x:f>
      </x:c>
      <x:c r="H130" s="63">
        <x:f>IF(G130="","",MAX($G$5:G130))</x:f>
      </x:c>
      <x:c r="I130" s="63">
        <x:f>IF(G130="","",G130-H130)</x:f>
      </x:c>
    </x:row>
    <x:row r="131">
      <x:c r="D131" s="60" t="n">
        <x:v>127</x:v>
      </x:c>
      <x:c r="E131" s="58">
        <x:f>IF('Trades'!A128="","",'Trades'!A128)</x:f>
      </x:c>
      <x:c r="F131" s="63">
        <x:f>IF('Trades'!U128="","",'Trades'!U128)</x:f>
      </x:c>
      <x:c r="G131" s="63">
        <x:f>IF(F131="","",Paramètres!$B$8+SUM($F$5:F131))</x:f>
      </x:c>
      <x:c r="H131" s="63">
        <x:f>IF(G131="","",MAX($G$5:G131))</x:f>
      </x:c>
      <x:c r="I131" s="63">
        <x:f>IF(G131="","",G131-H131)</x:f>
      </x:c>
    </x:row>
    <x:row r="132">
      <x:c r="D132" s="60" t="n">
        <x:v>128</x:v>
      </x:c>
      <x:c r="E132" s="58">
        <x:f>IF('Trades'!A129="","",'Trades'!A129)</x:f>
      </x:c>
      <x:c r="F132" s="63">
        <x:f>IF('Trades'!U129="","",'Trades'!U129)</x:f>
      </x:c>
      <x:c r="G132" s="63">
        <x:f>IF(F132="","",Paramètres!$B$8+SUM($F$5:F132))</x:f>
      </x:c>
      <x:c r="H132" s="63">
        <x:f>IF(G132="","",MAX($G$5:G132))</x:f>
      </x:c>
      <x:c r="I132" s="63">
        <x:f>IF(G132="","",G132-H132)</x:f>
      </x:c>
    </x:row>
    <x:row r="133">
      <x:c r="D133" s="60" t="n">
        <x:v>129</x:v>
      </x:c>
      <x:c r="E133" s="58">
        <x:f>IF('Trades'!A130="","",'Trades'!A130)</x:f>
      </x:c>
      <x:c r="F133" s="63">
        <x:f>IF('Trades'!U130="","",'Trades'!U130)</x:f>
      </x:c>
      <x:c r="G133" s="63">
        <x:f>IF(F133="","",Paramètres!$B$8+SUM($F$5:F133))</x:f>
      </x:c>
      <x:c r="H133" s="63">
        <x:f>IF(G133="","",MAX($G$5:G133))</x:f>
      </x:c>
      <x:c r="I133" s="63">
        <x:f>IF(G133="","",G133-H133)</x:f>
      </x:c>
    </x:row>
    <x:row r="134">
      <x:c r="D134" s="60" t="n">
        <x:v>130</x:v>
      </x:c>
      <x:c r="E134" s="58">
        <x:f>IF('Trades'!A131="","",'Trades'!A131)</x:f>
      </x:c>
      <x:c r="F134" s="63">
        <x:f>IF('Trades'!U131="","",'Trades'!U131)</x:f>
      </x:c>
      <x:c r="G134" s="63">
        <x:f>IF(F134="","",Paramètres!$B$8+SUM($F$5:F134))</x:f>
      </x:c>
      <x:c r="H134" s="63">
        <x:f>IF(G134="","",MAX($G$5:G134))</x:f>
      </x:c>
      <x:c r="I134" s="63">
        <x:f>IF(G134="","",G134-H134)</x:f>
      </x:c>
    </x:row>
    <x:row r="135">
      <x:c r="D135" s="60" t="n">
        <x:v>131</x:v>
      </x:c>
      <x:c r="E135" s="58">
        <x:f>IF('Trades'!A132="","",'Trades'!A132)</x:f>
      </x:c>
      <x:c r="F135" s="63">
        <x:f>IF('Trades'!U132="","",'Trades'!U132)</x:f>
      </x:c>
      <x:c r="G135" s="63">
        <x:f>IF(F135="","",Paramètres!$B$8+SUM($F$5:F135))</x:f>
      </x:c>
      <x:c r="H135" s="63">
        <x:f>IF(G135="","",MAX($G$5:G135))</x:f>
      </x:c>
      <x:c r="I135" s="63">
        <x:f>IF(G135="","",G135-H135)</x:f>
      </x:c>
    </x:row>
    <x:row r="136">
      <x:c r="D136" s="60" t="n">
        <x:v>132</x:v>
      </x:c>
      <x:c r="E136" s="58">
        <x:f>IF('Trades'!A133="","",'Trades'!A133)</x:f>
      </x:c>
      <x:c r="F136" s="63">
        <x:f>IF('Trades'!U133="","",'Trades'!U133)</x:f>
      </x:c>
      <x:c r="G136" s="63">
        <x:f>IF(F136="","",Paramètres!$B$8+SUM($F$5:F136))</x:f>
      </x:c>
      <x:c r="H136" s="63">
        <x:f>IF(G136="","",MAX($G$5:G136))</x:f>
      </x:c>
      <x:c r="I136" s="63">
        <x:f>IF(G136="","",G136-H136)</x:f>
      </x:c>
    </x:row>
    <x:row r="137">
      <x:c r="D137" s="60" t="n">
        <x:v>133</x:v>
      </x:c>
      <x:c r="E137" s="58">
        <x:f>IF('Trades'!A134="","",'Trades'!A134)</x:f>
      </x:c>
      <x:c r="F137" s="63">
        <x:f>IF('Trades'!U134="","",'Trades'!U134)</x:f>
      </x:c>
      <x:c r="G137" s="63">
        <x:f>IF(F137="","",Paramètres!$B$8+SUM($F$5:F137))</x:f>
      </x:c>
      <x:c r="H137" s="63">
        <x:f>IF(G137="","",MAX($G$5:G137))</x:f>
      </x:c>
      <x:c r="I137" s="63">
        <x:f>IF(G137="","",G137-H137)</x:f>
      </x:c>
    </x:row>
    <x:row r="138">
      <x:c r="D138" s="60" t="n">
        <x:v>134</x:v>
      </x:c>
      <x:c r="E138" s="58">
        <x:f>IF('Trades'!A135="","",'Trades'!A135)</x:f>
      </x:c>
      <x:c r="F138" s="63">
        <x:f>IF('Trades'!U135="","",'Trades'!U135)</x:f>
      </x:c>
      <x:c r="G138" s="63">
        <x:f>IF(F138="","",Paramètres!$B$8+SUM($F$5:F138))</x:f>
      </x:c>
      <x:c r="H138" s="63">
        <x:f>IF(G138="","",MAX($G$5:G138))</x:f>
      </x:c>
      <x:c r="I138" s="63">
        <x:f>IF(G138="","",G138-H138)</x:f>
      </x:c>
    </x:row>
    <x:row r="139">
      <x:c r="D139" s="60" t="n">
        <x:v>135</x:v>
      </x:c>
      <x:c r="E139" s="58">
        <x:f>IF('Trades'!A136="","",'Trades'!A136)</x:f>
      </x:c>
      <x:c r="F139" s="63">
        <x:f>IF('Trades'!U136="","",'Trades'!U136)</x:f>
      </x:c>
      <x:c r="G139" s="63">
        <x:f>IF(F139="","",Paramètres!$B$8+SUM($F$5:F139))</x:f>
      </x:c>
      <x:c r="H139" s="63">
        <x:f>IF(G139="","",MAX($G$5:G139))</x:f>
      </x:c>
      <x:c r="I139" s="63">
        <x:f>IF(G139="","",G139-H139)</x:f>
      </x:c>
    </x:row>
    <x:row r="140">
      <x:c r="D140" s="60" t="n">
        <x:v>136</x:v>
      </x:c>
      <x:c r="E140" s="58">
        <x:f>IF('Trades'!A137="","",'Trades'!A137)</x:f>
      </x:c>
      <x:c r="F140" s="63">
        <x:f>IF('Trades'!U137="","",'Trades'!U137)</x:f>
      </x:c>
      <x:c r="G140" s="63">
        <x:f>IF(F140="","",Paramètres!$B$8+SUM($F$5:F140))</x:f>
      </x:c>
      <x:c r="H140" s="63">
        <x:f>IF(G140="","",MAX($G$5:G140))</x:f>
      </x:c>
      <x:c r="I140" s="63">
        <x:f>IF(G140="","",G140-H140)</x:f>
      </x:c>
    </x:row>
    <x:row r="141">
      <x:c r="D141" s="60" t="n">
        <x:v>137</x:v>
      </x:c>
      <x:c r="E141" s="58">
        <x:f>IF('Trades'!A138="","",'Trades'!A138)</x:f>
      </x:c>
      <x:c r="F141" s="63">
        <x:f>IF('Trades'!U138="","",'Trades'!U138)</x:f>
      </x:c>
      <x:c r="G141" s="63">
        <x:f>IF(F141="","",Paramètres!$B$8+SUM($F$5:F141))</x:f>
      </x:c>
      <x:c r="H141" s="63">
        <x:f>IF(G141="","",MAX($G$5:G141))</x:f>
      </x:c>
      <x:c r="I141" s="63">
        <x:f>IF(G141="","",G141-H141)</x:f>
      </x:c>
    </x:row>
    <x:row r="142">
      <x:c r="D142" s="60" t="n">
        <x:v>138</x:v>
      </x:c>
      <x:c r="E142" s="58">
        <x:f>IF('Trades'!A139="","",'Trades'!A139)</x:f>
      </x:c>
      <x:c r="F142" s="63">
        <x:f>IF('Trades'!U139="","",'Trades'!U139)</x:f>
      </x:c>
      <x:c r="G142" s="63">
        <x:f>IF(F142="","",Paramètres!$B$8+SUM($F$5:F142))</x:f>
      </x:c>
      <x:c r="H142" s="63">
        <x:f>IF(G142="","",MAX($G$5:G142))</x:f>
      </x:c>
      <x:c r="I142" s="63">
        <x:f>IF(G142="","",G142-H142)</x:f>
      </x:c>
    </x:row>
    <x:row r="143">
      <x:c r="D143" s="60" t="n">
        <x:v>139</x:v>
      </x:c>
      <x:c r="E143" s="58">
        <x:f>IF('Trades'!A140="","",'Trades'!A140)</x:f>
      </x:c>
      <x:c r="F143" s="63">
        <x:f>IF('Trades'!U140="","",'Trades'!U140)</x:f>
      </x:c>
      <x:c r="G143" s="63">
        <x:f>IF(F143="","",Paramètres!$B$8+SUM($F$5:F143))</x:f>
      </x:c>
      <x:c r="H143" s="63">
        <x:f>IF(G143="","",MAX($G$5:G143))</x:f>
      </x:c>
      <x:c r="I143" s="63">
        <x:f>IF(G143="","",G143-H143)</x:f>
      </x:c>
    </x:row>
    <x:row r="144">
      <x:c r="D144" s="60" t="n">
        <x:v>140</x:v>
      </x:c>
      <x:c r="E144" s="58">
        <x:f>IF('Trades'!A141="","",'Trades'!A141)</x:f>
      </x:c>
      <x:c r="F144" s="63">
        <x:f>IF('Trades'!U141="","",'Trades'!U141)</x:f>
      </x:c>
      <x:c r="G144" s="63">
        <x:f>IF(F144="","",Paramètres!$B$8+SUM($F$5:F144))</x:f>
      </x:c>
      <x:c r="H144" s="63">
        <x:f>IF(G144="","",MAX($G$5:G144))</x:f>
      </x:c>
      <x:c r="I144" s="63">
        <x:f>IF(G144="","",G144-H144)</x:f>
      </x:c>
    </x:row>
    <x:row r="145">
      <x:c r="D145" s="60" t="n">
        <x:v>141</x:v>
      </x:c>
      <x:c r="E145" s="58">
        <x:f>IF('Trades'!A142="","",'Trades'!A142)</x:f>
      </x:c>
      <x:c r="F145" s="63">
        <x:f>IF('Trades'!U142="","",'Trades'!U142)</x:f>
      </x:c>
      <x:c r="G145" s="63">
        <x:f>IF(F145="","",Paramètres!$B$8+SUM($F$5:F145))</x:f>
      </x:c>
      <x:c r="H145" s="63">
        <x:f>IF(G145="","",MAX($G$5:G145))</x:f>
      </x:c>
      <x:c r="I145" s="63">
        <x:f>IF(G145="","",G145-H145)</x:f>
      </x:c>
    </x:row>
    <x:row r="146">
      <x:c r="D146" s="60" t="n">
        <x:v>142</x:v>
      </x:c>
      <x:c r="E146" s="58">
        <x:f>IF('Trades'!A143="","",'Trades'!A143)</x:f>
      </x:c>
      <x:c r="F146" s="63">
        <x:f>IF('Trades'!U143="","",'Trades'!U143)</x:f>
      </x:c>
      <x:c r="G146" s="63">
        <x:f>IF(F146="","",Paramètres!$B$8+SUM($F$5:F146))</x:f>
      </x:c>
      <x:c r="H146" s="63">
        <x:f>IF(G146="","",MAX($G$5:G146))</x:f>
      </x:c>
      <x:c r="I146" s="63">
        <x:f>IF(G146="","",G146-H146)</x:f>
      </x:c>
    </x:row>
    <x:row r="147">
      <x:c r="D147" s="60" t="n">
        <x:v>143</x:v>
      </x:c>
      <x:c r="E147" s="58">
        <x:f>IF('Trades'!A144="","",'Trades'!A144)</x:f>
      </x:c>
      <x:c r="F147" s="63">
        <x:f>IF('Trades'!U144="","",'Trades'!U144)</x:f>
      </x:c>
      <x:c r="G147" s="63">
        <x:f>IF(F147="","",Paramètres!$B$8+SUM($F$5:F147))</x:f>
      </x:c>
      <x:c r="H147" s="63">
        <x:f>IF(G147="","",MAX($G$5:G147))</x:f>
      </x:c>
      <x:c r="I147" s="63">
        <x:f>IF(G147="","",G147-H147)</x:f>
      </x:c>
    </x:row>
    <x:row r="148">
      <x:c r="D148" s="60" t="n">
        <x:v>144</x:v>
      </x:c>
      <x:c r="E148" s="58">
        <x:f>IF('Trades'!A145="","",'Trades'!A145)</x:f>
      </x:c>
      <x:c r="F148" s="63">
        <x:f>IF('Trades'!U145="","",'Trades'!U145)</x:f>
      </x:c>
      <x:c r="G148" s="63">
        <x:f>IF(F148="","",Paramètres!$B$8+SUM($F$5:F148))</x:f>
      </x:c>
      <x:c r="H148" s="63">
        <x:f>IF(G148="","",MAX($G$5:G148))</x:f>
      </x:c>
      <x:c r="I148" s="63">
        <x:f>IF(G148="","",G148-H148)</x:f>
      </x:c>
    </x:row>
    <x:row r="149">
      <x:c r="D149" s="60" t="n">
        <x:v>145</x:v>
      </x:c>
      <x:c r="E149" s="58">
        <x:f>IF('Trades'!A146="","",'Trades'!A146)</x:f>
      </x:c>
      <x:c r="F149" s="63">
        <x:f>IF('Trades'!U146="","",'Trades'!U146)</x:f>
      </x:c>
      <x:c r="G149" s="63">
        <x:f>IF(F149="","",Paramètres!$B$8+SUM($F$5:F149))</x:f>
      </x:c>
      <x:c r="H149" s="63">
        <x:f>IF(G149="","",MAX($G$5:G149))</x:f>
      </x:c>
      <x:c r="I149" s="63">
        <x:f>IF(G149="","",G149-H149)</x:f>
      </x:c>
    </x:row>
    <x:row r="150">
      <x:c r="D150" s="60" t="n">
        <x:v>146</x:v>
      </x:c>
      <x:c r="E150" s="58">
        <x:f>IF('Trades'!A147="","",'Trades'!A147)</x:f>
      </x:c>
      <x:c r="F150" s="63">
        <x:f>IF('Trades'!U147="","",'Trades'!U147)</x:f>
      </x:c>
      <x:c r="G150" s="63">
        <x:f>IF(F150="","",Paramètres!$B$8+SUM($F$5:F150))</x:f>
      </x:c>
      <x:c r="H150" s="63">
        <x:f>IF(G150="","",MAX($G$5:G150))</x:f>
      </x:c>
      <x:c r="I150" s="63">
        <x:f>IF(G150="","",G150-H150)</x:f>
      </x:c>
    </x:row>
    <x:row r="151">
      <x:c r="D151" s="60" t="n">
        <x:v>147</x:v>
      </x:c>
      <x:c r="E151" s="58">
        <x:f>IF('Trades'!A148="","",'Trades'!A148)</x:f>
      </x:c>
      <x:c r="F151" s="63">
        <x:f>IF('Trades'!U148="","",'Trades'!U148)</x:f>
      </x:c>
      <x:c r="G151" s="63">
        <x:f>IF(F151="","",Paramètres!$B$8+SUM($F$5:F151))</x:f>
      </x:c>
      <x:c r="H151" s="63">
        <x:f>IF(G151="","",MAX($G$5:G151))</x:f>
      </x:c>
      <x:c r="I151" s="63">
        <x:f>IF(G151="","",G151-H151)</x:f>
      </x:c>
    </x:row>
    <x:row r="152">
      <x:c r="D152" s="60" t="n">
        <x:v>148</x:v>
      </x:c>
      <x:c r="E152" s="58">
        <x:f>IF('Trades'!A149="","",'Trades'!A149)</x:f>
      </x:c>
      <x:c r="F152" s="63">
        <x:f>IF('Trades'!U149="","",'Trades'!U149)</x:f>
      </x:c>
      <x:c r="G152" s="63">
        <x:f>IF(F152="","",Paramètres!$B$8+SUM($F$5:F152))</x:f>
      </x:c>
      <x:c r="H152" s="63">
        <x:f>IF(G152="","",MAX($G$5:G152))</x:f>
      </x:c>
      <x:c r="I152" s="63">
        <x:f>IF(G152="","",G152-H152)</x:f>
      </x:c>
    </x:row>
    <x:row r="153">
      <x:c r="D153" s="60" t="n">
        <x:v>149</x:v>
      </x:c>
      <x:c r="E153" s="58">
        <x:f>IF('Trades'!A150="","",'Trades'!A150)</x:f>
      </x:c>
      <x:c r="F153" s="63">
        <x:f>IF('Trades'!U150="","",'Trades'!U150)</x:f>
      </x:c>
      <x:c r="G153" s="63">
        <x:f>IF(F153="","",Paramètres!$B$8+SUM($F$5:F153))</x:f>
      </x:c>
      <x:c r="H153" s="63">
        <x:f>IF(G153="","",MAX($G$5:G153))</x:f>
      </x:c>
      <x:c r="I153" s="63">
        <x:f>IF(G153="","",G153-H153)</x:f>
      </x:c>
    </x:row>
    <x:row r="154">
      <x:c r="D154" s="60" t="n">
        <x:v>150</x:v>
      </x:c>
      <x:c r="E154" s="58">
        <x:f>IF('Trades'!A151="","",'Trades'!A151)</x:f>
      </x:c>
      <x:c r="F154" s="63">
        <x:f>IF('Trades'!U151="","",'Trades'!U151)</x:f>
      </x:c>
      <x:c r="G154" s="63">
        <x:f>IF(F154="","",Paramètres!$B$8+SUM($F$5:F154))</x:f>
      </x:c>
      <x:c r="H154" s="63">
        <x:f>IF(G154="","",MAX($G$5:G154))</x:f>
      </x:c>
      <x:c r="I154" s="63">
        <x:f>IF(G154="","",G154-H154)</x:f>
      </x:c>
    </x:row>
    <x:row r="155">
      <x:c r="D155" s="60" t="n">
        <x:v>151</x:v>
      </x:c>
      <x:c r="E155" s="58">
        <x:f>IF('Trades'!A152="","",'Trades'!A152)</x:f>
      </x:c>
      <x:c r="F155" s="63">
        <x:f>IF('Trades'!U152="","",'Trades'!U152)</x:f>
      </x:c>
      <x:c r="G155" s="63">
        <x:f>IF(F155="","",Paramètres!$B$8+SUM($F$5:F155))</x:f>
      </x:c>
      <x:c r="H155" s="63">
        <x:f>IF(G155="","",MAX($G$5:G155))</x:f>
      </x:c>
      <x:c r="I155" s="63">
        <x:f>IF(G155="","",G155-H155)</x:f>
      </x:c>
    </x:row>
    <x:row r="156">
      <x:c r="D156" s="60" t="n">
        <x:v>152</x:v>
      </x:c>
      <x:c r="E156" s="58">
        <x:f>IF('Trades'!A153="","",'Trades'!A153)</x:f>
      </x:c>
      <x:c r="F156" s="63">
        <x:f>IF('Trades'!U153="","",'Trades'!U153)</x:f>
      </x:c>
      <x:c r="G156" s="63">
        <x:f>IF(F156="","",Paramètres!$B$8+SUM($F$5:F156))</x:f>
      </x:c>
      <x:c r="H156" s="63">
        <x:f>IF(G156="","",MAX($G$5:G156))</x:f>
      </x:c>
      <x:c r="I156" s="63">
        <x:f>IF(G156="","",G156-H156)</x:f>
      </x:c>
    </x:row>
    <x:row r="157">
      <x:c r="D157" s="60" t="n">
        <x:v>153</x:v>
      </x:c>
      <x:c r="E157" s="58">
        <x:f>IF('Trades'!A154="","",'Trades'!A154)</x:f>
      </x:c>
      <x:c r="F157" s="63">
        <x:f>IF('Trades'!U154="","",'Trades'!U154)</x:f>
      </x:c>
      <x:c r="G157" s="63">
        <x:f>IF(F157="","",Paramètres!$B$8+SUM($F$5:F157))</x:f>
      </x:c>
      <x:c r="H157" s="63">
        <x:f>IF(G157="","",MAX($G$5:G157))</x:f>
      </x:c>
      <x:c r="I157" s="63">
        <x:f>IF(G157="","",G157-H157)</x:f>
      </x:c>
    </x:row>
    <x:row r="158">
      <x:c r="D158" s="60" t="n">
        <x:v>154</x:v>
      </x:c>
      <x:c r="E158" s="58">
        <x:f>IF('Trades'!A155="","",'Trades'!A155)</x:f>
      </x:c>
      <x:c r="F158" s="63">
        <x:f>IF('Trades'!U155="","",'Trades'!U155)</x:f>
      </x:c>
      <x:c r="G158" s="63">
        <x:f>IF(F158="","",Paramètres!$B$8+SUM($F$5:F158))</x:f>
      </x:c>
      <x:c r="H158" s="63">
        <x:f>IF(G158="","",MAX($G$5:G158))</x:f>
      </x:c>
      <x:c r="I158" s="63">
        <x:f>IF(G158="","",G158-H158)</x:f>
      </x:c>
    </x:row>
    <x:row r="159">
      <x:c r="D159" s="60" t="n">
        <x:v>155</x:v>
      </x:c>
      <x:c r="E159" s="58">
        <x:f>IF('Trades'!A156="","",'Trades'!A156)</x:f>
      </x:c>
      <x:c r="F159" s="63">
        <x:f>IF('Trades'!U156="","",'Trades'!U156)</x:f>
      </x:c>
      <x:c r="G159" s="63">
        <x:f>IF(F159="","",Paramètres!$B$8+SUM($F$5:F159))</x:f>
      </x:c>
      <x:c r="H159" s="63">
        <x:f>IF(G159="","",MAX($G$5:G159))</x:f>
      </x:c>
      <x:c r="I159" s="63">
        <x:f>IF(G159="","",G159-H159)</x:f>
      </x:c>
    </x:row>
    <x:row r="160">
      <x:c r="D160" s="60" t="n">
        <x:v>156</x:v>
      </x:c>
      <x:c r="E160" s="58">
        <x:f>IF('Trades'!A157="","",'Trades'!A157)</x:f>
      </x:c>
      <x:c r="F160" s="63">
        <x:f>IF('Trades'!U157="","",'Trades'!U157)</x:f>
      </x:c>
      <x:c r="G160" s="63">
        <x:f>IF(F160="","",Paramètres!$B$8+SUM($F$5:F160))</x:f>
      </x:c>
      <x:c r="H160" s="63">
        <x:f>IF(G160="","",MAX($G$5:G160))</x:f>
      </x:c>
      <x:c r="I160" s="63">
        <x:f>IF(G160="","",G160-H160)</x:f>
      </x:c>
    </x:row>
    <x:row r="161">
      <x:c r="D161" s="60" t="n">
        <x:v>157</x:v>
      </x:c>
      <x:c r="E161" s="58">
        <x:f>IF('Trades'!A158="","",'Trades'!A158)</x:f>
      </x:c>
      <x:c r="F161" s="63">
        <x:f>IF('Trades'!U158="","",'Trades'!U158)</x:f>
      </x:c>
      <x:c r="G161" s="63">
        <x:f>IF(F161="","",Paramètres!$B$8+SUM($F$5:F161))</x:f>
      </x:c>
      <x:c r="H161" s="63">
        <x:f>IF(G161="","",MAX($G$5:G161))</x:f>
      </x:c>
      <x:c r="I161" s="63">
        <x:f>IF(G161="","",G161-H161)</x:f>
      </x:c>
    </x:row>
    <x:row r="162">
      <x:c r="D162" s="60" t="n">
        <x:v>158</x:v>
      </x:c>
      <x:c r="E162" s="58">
        <x:f>IF('Trades'!A159="","",'Trades'!A159)</x:f>
      </x:c>
      <x:c r="F162" s="63">
        <x:f>IF('Trades'!U159="","",'Trades'!U159)</x:f>
      </x:c>
      <x:c r="G162" s="63">
        <x:f>IF(F162="","",Paramètres!$B$8+SUM($F$5:F162))</x:f>
      </x:c>
      <x:c r="H162" s="63">
        <x:f>IF(G162="","",MAX($G$5:G162))</x:f>
      </x:c>
      <x:c r="I162" s="63">
        <x:f>IF(G162="","",G162-H162)</x:f>
      </x:c>
    </x:row>
    <x:row r="163">
      <x:c r="D163" s="60" t="n">
        <x:v>159</x:v>
      </x:c>
      <x:c r="E163" s="58">
        <x:f>IF('Trades'!A160="","",'Trades'!A160)</x:f>
      </x:c>
      <x:c r="F163" s="63">
        <x:f>IF('Trades'!U160="","",'Trades'!U160)</x:f>
      </x:c>
      <x:c r="G163" s="63">
        <x:f>IF(F163="","",Paramètres!$B$8+SUM($F$5:F163))</x:f>
      </x:c>
      <x:c r="H163" s="63">
        <x:f>IF(G163="","",MAX($G$5:G163))</x:f>
      </x:c>
      <x:c r="I163" s="63">
        <x:f>IF(G163="","",G163-H163)</x:f>
      </x:c>
    </x:row>
    <x:row r="164">
      <x:c r="D164" s="60" t="n">
        <x:v>160</x:v>
      </x:c>
      <x:c r="E164" s="58">
        <x:f>IF('Trades'!A161="","",'Trades'!A161)</x:f>
      </x:c>
      <x:c r="F164" s="63">
        <x:f>IF('Trades'!U161="","",'Trades'!U161)</x:f>
      </x:c>
      <x:c r="G164" s="63">
        <x:f>IF(F164="","",Paramètres!$B$8+SUM($F$5:F164))</x:f>
      </x:c>
      <x:c r="H164" s="63">
        <x:f>IF(G164="","",MAX($G$5:G164))</x:f>
      </x:c>
      <x:c r="I164" s="63">
        <x:f>IF(G164="","",G164-H164)</x:f>
      </x:c>
    </x:row>
    <x:row r="165">
      <x:c r="D165" s="60" t="n">
        <x:v>161</x:v>
      </x:c>
      <x:c r="E165" s="58">
        <x:f>IF('Trades'!A162="","",'Trades'!A162)</x:f>
      </x:c>
      <x:c r="F165" s="63">
        <x:f>IF('Trades'!U162="","",'Trades'!U162)</x:f>
      </x:c>
      <x:c r="G165" s="63">
        <x:f>IF(F165="","",Paramètres!$B$8+SUM($F$5:F165))</x:f>
      </x:c>
      <x:c r="H165" s="63">
        <x:f>IF(G165="","",MAX($G$5:G165))</x:f>
      </x:c>
      <x:c r="I165" s="63">
        <x:f>IF(G165="","",G165-H165)</x:f>
      </x:c>
    </x:row>
    <x:row r="166">
      <x:c r="D166" s="60" t="n">
        <x:v>162</x:v>
      </x:c>
      <x:c r="E166" s="58">
        <x:f>IF('Trades'!A163="","",'Trades'!A163)</x:f>
      </x:c>
      <x:c r="F166" s="63">
        <x:f>IF('Trades'!U163="","",'Trades'!U163)</x:f>
      </x:c>
      <x:c r="G166" s="63">
        <x:f>IF(F166="","",Paramètres!$B$8+SUM($F$5:F166))</x:f>
      </x:c>
      <x:c r="H166" s="63">
        <x:f>IF(G166="","",MAX($G$5:G166))</x:f>
      </x:c>
      <x:c r="I166" s="63">
        <x:f>IF(G166="","",G166-H166)</x:f>
      </x:c>
    </x:row>
    <x:row r="167">
      <x:c r="D167" s="60" t="n">
        <x:v>163</x:v>
      </x:c>
      <x:c r="E167" s="58">
        <x:f>IF('Trades'!A164="","",'Trades'!A164)</x:f>
      </x:c>
      <x:c r="F167" s="63">
        <x:f>IF('Trades'!U164="","",'Trades'!U164)</x:f>
      </x:c>
      <x:c r="G167" s="63">
        <x:f>IF(F167="","",Paramètres!$B$8+SUM($F$5:F167))</x:f>
      </x:c>
      <x:c r="H167" s="63">
        <x:f>IF(G167="","",MAX($G$5:G167))</x:f>
      </x:c>
      <x:c r="I167" s="63">
        <x:f>IF(G167="","",G167-H167)</x:f>
      </x:c>
    </x:row>
    <x:row r="168">
      <x:c r="D168" s="60" t="n">
        <x:v>164</x:v>
      </x:c>
      <x:c r="E168" s="58">
        <x:f>IF('Trades'!A165="","",'Trades'!A165)</x:f>
      </x:c>
      <x:c r="F168" s="63">
        <x:f>IF('Trades'!U165="","",'Trades'!U165)</x:f>
      </x:c>
      <x:c r="G168" s="63">
        <x:f>IF(F168="","",Paramètres!$B$8+SUM($F$5:F168))</x:f>
      </x:c>
      <x:c r="H168" s="63">
        <x:f>IF(G168="","",MAX($G$5:G168))</x:f>
      </x:c>
      <x:c r="I168" s="63">
        <x:f>IF(G168="","",G168-H168)</x:f>
      </x:c>
    </x:row>
    <x:row r="169">
      <x:c r="D169" s="60" t="n">
        <x:v>165</x:v>
      </x:c>
      <x:c r="E169" s="58">
        <x:f>IF('Trades'!A166="","",'Trades'!A166)</x:f>
      </x:c>
      <x:c r="F169" s="63">
        <x:f>IF('Trades'!U166="","",'Trades'!U166)</x:f>
      </x:c>
      <x:c r="G169" s="63">
        <x:f>IF(F169="","",Paramètres!$B$8+SUM($F$5:F169))</x:f>
      </x:c>
      <x:c r="H169" s="63">
        <x:f>IF(G169="","",MAX($G$5:G169))</x:f>
      </x:c>
      <x:c r="I169" s="63">
        <x:f>IF(G169="","",G169-H169)</x:f>
      </x:c>
    </x:row>
    <x:row r="170">
      <x:c r="D170" s="60" t="n">
        <x:v>166</x:v>
      </x:c>
      <x:c r="E170" s="58">
        <x:f>IF('Trades'!A167="","",'Trades'!A167)</x:f>
      </x:c>
      <x:c r="F170" s="63">
        <x:f>IF('Trades'!U167="","",'Trades'!U167)</x:f>
      </x:c>
      <x:c r="G170" s="63">
        <x:f>IF(F170="","",Paramètres!$B$8+SUM($F$5:F170))</x:f>
      </x:c>
      <x:c r="H170" s="63">
        <x:f>IF(G170="","",MAX($G$5:G170))</x:f>
      </x:c>
      <x:c r="I170" s="63">
        <x:f>IF(G170="","",G170-H170)</x:f>
      </x:c>
    </x:row>
    <x:row r="171">
      <x:c r="D171" s="60" t="n">
        <x:v>167</x:v>
      </x:c>
      <x:c r="E171" s="58">
        <x:f>IF('Trades'!A168="","",'Trades'!A168)</x:f>
      </x:c>
      <x:c r="F171" s="63">
        <x:f>IF('Trades'!U168="","",'Trades'!U168)</x:f>
      </x:c>
      <x:c r="G171" s="63">
        <x:f>IF(F171="","",Paramètres!$B$8+SUM($F$5:F171))</x:f>
      </x:c>
      <x:c r="H171" s="63">
        <x:f>IF(G171="","",MAX($G$5:G171))</x:f>
      </x:c>
      <x:c r="I171" s="63">
        <x:f>IF(G171="","",G171-H171)</x:f>
      </x:c>
    </x:row>
    <x:row r="172">
      <x:c r="D172" s="60" t="n">
        <x:v>168</x:v>
      </x:c>
      <x:c r="E172" s="58">
        <x:f>IF('Trades'!A169="","",'Trades'!A169)</x:f>
      </x:c>
      <x:c r="F172" s="63">
        <x:f>IF('Trades'!U169="","",'Trades'!U169)</x:f>
      </x:c>
      <x:c r="G172" s="63">
        <x:f>IF(F172="","",Paramètres!$B$8+SUM($F$5:F172))</x:f>
      </x:c>
      <x:c r="H172" s="63">
        <x:f>IF(G172="","",MAX($G$5:G172))</x:f>
      </x:c>
      <x:c r="I172" s="63">
        <x:f>IF(G172="","",G172-H172)</x:f>
      </x:c>
    </x:row>
    <x:row r="173">
      <x:c r="D173" s="60" t="n">
        <x:v>169</x:v>
      </x:c>
      <x:c r="E173" s="58">
        <x:f>IF('Trades'!A170="","",'Trades'!A170)</x:f>
      </x:c>
      <x:c r="F173" s="63">
        <x:f>IF('Trades'!U170="","",'Trades'!U170)</x:f>
      </x:c>
      <x:c r="G173" s="63">
        <x:f>IF(F173="","",Paramètres!$B$8+SUM($F$5:F173))</x:f>
      </x:c>
      <x:c r="H173" s="63">
        <x:f>IF(G173="","",MAX($G$5:G173))</x:f>
      </x:c>
      <x:c r="I173" s="63">
        <x:f>IF(G173="","",G173-H173)</x:f>
      </x:c>
    </x:row>
    <x:row r="174">
      <x:c r="D174" s="60" t="n">
        <x:v>170</x:v>
      </x:c>
      <x:c r="E174" s="58">
        <x:f>IF('Trades'!A171="","",'Trades'!A171)</x:f>
      </x:c>
      <x:c r="F174" s="63">
        <x:f>IF('Trades'!U171="","",'Trades'!U171)</x:f>
      </x:c>
      <x:c r="G174" s="63">
        <x:f>IF(F174="","",Paramètres!$B$8+SUM($F$5:F174))</x:f>
      </x:c>
      <x:c r="H174" s="63">
        <x:f>IF(G174="","",MAX($G$5:G174))</x:f>
      </x:c>
      <x:c r="I174" s="63">
        <x:f>IF(G174="","",G174-H174)</x:f>
      </x:c>
    </x:row>
    <x:row r="175">
      <x:c r="D175" s="60" t="n">
        <x:v>171</x:v>
      </x:c>
      <x:c r="E175" s="58">
        <x:f>IF('Trades'!A172="","",'Trades'!A172)</x:f>
      </x:c>
      <x:c r="F175" s="63">
        <x:f>IF('Trades'!U172="","",'Trades'!U172)</x:f>
      </x:c>
      <x:c r="G175" s="63">
        <x:f>IF(F175="","",Paramètres!$B$8+SUM($F$5:F175))</x:f>
      </x:c>
      <x:c r="H175" s="63">
        <x:f>IF(G175="","",MAX($G$5:G175))</x:f>
      </x:c>
      <x:c r="I175" s="63">
        <x:f>IF(G175="","",G175-H175)</x:f>
      </x:c>
    </x:row>
    <x:row r="176">
      <x:c r="D176" s="60" t="n">
        <x:v>172</x:v>
      </x:c>
      <x:c r="E176" s="58">
        <x:f>IF('Trades'!A173="","",'Trades'!A173)</x:f>
      </x:c>
      <x:c r="F176" s="63">
        <x:f>IF('Trades'!U173="","",'Trades'!U173)</x:f>
      </x:c>
      <x:c r="G176" s="63">
        <x:f>IF(F176="","",Paramètres!$B$8+SUM($F$5:F176))</x:f>
      </x:c>
      <x:c r="H176" s="63">
        <x:f>IF(G176="","",MAX($G$5:G176))</x:f>
      </x:c>
      <x:c r="I176" s="63">
        <x:f>IF(G176="","",G176-H176)</x:f>
      </x:c>
    </x:row>
    <x:row r="177">
      <x:c r="D177" s="60" t="n">
        <x:v>173</x:v>
      </x:c>
      <x:c r="E177" s="58">
        <x:f>IF('Trades'!A174="","",'Trades'!A174)</x:f>
      </x:c>
      <x:c r="F177" s="63">
        <x:f>IF('Trades'!U174="","",'Trades'!U174)</x:f>
      </x:c>
      <x:c r="G177" s="63">
        <x:f>IF(F177="","",Paramètres!$B$8+SUM($F$5:F177))</x:f>
      </x:c>
      <x:c r="H177" s="63">
        <x:f>IF(G177="","",MAX($G$5:G177))</x:f>
      </x:c>
      <x:c r="I177" s="63">
        <x:f>IF(G177="","",G177-H177)</x:f>
      </x:c>
    </x:row>
    <x:row r="178">
      <x:c r="D178" s="60" t="n">
        <x:v>174</x:v>
      </x:c>
      <x:c r="E178" s="58">
        <x:f>IF('Trades'!A175="","",'Trades'!A175)</x:f>
      </x:c>
      <x:c r="F178" s="63">
        <x:f>IF('Trades'!U175="","",'Trades'!U175)</x:f>
      </x:c>
      <x:c r="G178" s="63">
        <x:f>IF(F178="","",Paramètres!$B$8+SUM($F$5:F178))</x:f>
      </x:c>
      <x:c r="H178" s="63">
        <x:f>IF(G178="","",MAX($G$5:G178))</x:f>
      </x:c>
      <x:c r="I178" s="63">
        <x:f>IF(G178="","",G178-H178)</x:f>
      </x:c>
    </x:row>
    <x:row r="179">
      <x:c r="D179" s="60" t="n">
        <x:v>175</x:v>
      </x:c>
      <x:c r="E179" s="58">
        <x:f>IF('Trades'!A176="","",'Trades'!A176)</x:f>
      </x:c>
      <x:c r="F179" s="63">
        <x:f>IF('Trades'!U176="","",'Trades'!U176)</x:f>
      </x:c>
      <x:c r="G179" s="63">
        <x:f>IF(F179="","",Paramètres!$B$8+SUM($F$5:F179))</x:f>
      </x:c>
      <x:c r="H179" s="63">
        <x:f>IF(G179="","",MAX($G$5:G179))</x:f>
      </x:c>
      <x:c r="I179" s="63">
        <x:f>IF(G179="","",G179-H179)</x:f>
      </x:c>
    </x:row>
    <x:row r="180">
      <x:c r="D180" s="60" t="n">
        <x:v>176</x:v>
      </x:c>
      <x:c r="E180" s="58">
        <x:f>IF('Trades'!A177="","",'Trades'!A177)</x:f>
      </x:c>
      <x:c r="F180" s="63">
        <x:f>IF('Trades'!U177="","",'Trades'!U177)</x:f>
      </x:c>
      <x:c r="G180" s="63">
        <x:f>IF(F180="","",Paramètres!$B$8+SUM($F$5:F180))</x:f>
      </x:c>
      <x:c r="H180" s="63">
        <x:f>IF(G180="","",MAX($G$5:G180))</x:f>
      </x:c>
      <x:c r="I180" s="63">
        <x:f>IF(G180="","",G180-H180)</x:f>
      </x:c>
    </x:row>
    <x:row r="181">
      <x:c r="D181" s="60" t="n">
        <x:v>177</x:v>
      </x:c>
      <x:c r="E181" s="58">
        <x:f>IF('Trades'!A178="","",'Trades'!A178)</x:f>
      </x:c>
      <x:c r="F181" s="63">
        <x:f>IF('Trades'!U178="","",'Trades'!U178)</x:f>
      </x:c>
      <x:c r="G181" s="63">
        <x:f>IF(F181="","",Paramètres!$B$8+SUM($F$5:F181))</x:f>
      </x:c>
      <x:c r="H181" s="63">
        <x:f>IF(G181="","",MAX($G$5:G181))</x:f>
      </x:c>
      <x:c r="I181" s="63">
        <x:f>IF(G181="","",G181-H181)</x:f>
      </x:c>
    </x:row>
    <x:row r="182">
      <x:c r="D182" s="60" t="n">
        <x:v>178</x:v>
      </x:c>
      <x:c r="E182" s="58">
        <x:f>IF('Trades'!A179="","",'Trades'!A179)</x:f>
      </x:c>
      <x:c r="F182" s="63">
        <x:f>IF('Trades'!U179="","",'Trades'!U179)</x:f>
      </x:c>
      <x:c r="G182" s="63">
        <x:f>IF(F182="","",Paramètres!$B$8+SUM($F$5:F182))</x:f>
      </x:c>
      <x:c r="H182" s="63">
        <x:f>IF(G182="","",MAX($G$5:G182))</x:f>
      </x:c>
      <x:c r="I182" s="63">
        <x:f>IF(G182="","",G182-H182)</x:f>
      </x:c>
    </x:row>
    <x:row r="183">
      <x:c r="D183" s="60" t="n">
        <x:v>179</x:v>
      </x:c>
      <x:c r="E183" s="58">
        <x:f>IF('Trades'!A180="","",'Trades'!A180)</x:f>
      </x:c>
      <x:c r="F183" s="63">
        <x:f>IF('Trades'!U180="","",'Trades'!U180)</x:f>
      </x:c>
      <x:c r="G183" s="63">
        <x:f>IF(F183="","",Paramètres!$B$8+SUM($F$5:F183))</x:f>
      </x:c>
      <x:c r="H183" s="63">
        <x:f>IF(G183="","",MAX($G$5:G183))</x:f>
      </x:c>
      <x:c r="I183" s="63">
        <x:f>IF(G183="","",G183-H183)</x:f>
      </x:c>
    </x:row>
    <x:row r="184">
      <x:c r="D184" s="60" t="n">
        <x:v>180</x:v>
      </x:c>
      <x:c r="E184" s="58">
        <x:f>IF('Trades'!A181="","",'Trades'!A181)</x:f>
      </x:c>
      <x:c r="F184" s="63">
        <x:f>IF('Trades'!U181="","",'Trades'!U181)</x:f>
      </x:c>
      <x:c r="G184" s="63">
        <x:f>IF(F184="","",Paramètres!$B$8+SUM($F$5:F184))</x:f>
      </x:c>
      <x:c r="H184" s="63">
        <x:f>IF(G184="","",MAX($G$5:G184))</x:f>
      </x:c>
      <x:c r="I184" s="63">
        <x:f>IF(G184="","",G184-H184)</x:f>
      </x:c>
    </x:row>
    <x:row r="185">
      <x:c r="D185" s="60" t="n">
        <x:v>181</x:v>
      </x:c>
      <x:c r="E185" s="58">
        <x:f>IF('Trades'!A182="","",'Trades'!A182)</x:f>
      </x:c>
      <x:c r="F185" s="63">
        <x:f>IF('Trades'!U182="","",'Trades'!U182)</x:f>
      </x:c>
      <x:c r="G185" s="63">
        <x:f>IF(F185="","",Paramètres!$B$8+SUM($F$5:F185))</x:f>
      </x:c>
      <x:c r="H185" s="63">
        <x:f>IF(G185="","",MAX($G$5:G185))</x:f>
      </x:c>
      <x:c r="I185" s="63">
        <x:f>IF(G185="","",G185-H185)</x:f>
      </x:c>
    </x:row>
    <x:row r="186">
      <x:c r="D186" s="60" t="n">
        <x:v>182</x:v>
      </x:c>
      <x:c r="E186" s="58">
        <x:f>IF('Trades'!A183="","",'Trades'!A183)</x:f>
      </x:c>
      <x:c r="F186" s="63">
        <x:f>IF('Trades'!U183="","",'Trades'!U183)</x:f>
      </x:c>
      <x:c r="G186" s="63">
        <x:f>IF(F186="","",Paramètres!$B$8+SUM($F$5:F186))</x:f>
      </x:c>
      <x:c r="H186" s="63">
        <x:f>IF(G186="","",MAX($G$5:G186))</x:f>
      </x:c>
      <x:c r="I186" s="63">
        <x:f>IF(G186="","",G186-H186)</x:f>
      </x:c>
    </x:row>
    <x:row r="187">
      <x:c r="D187" s="60" t="n">
        <x:v>183</x:v>
      </x:c>
      <x:c r="E187" s="58">
        <x:f>IF('Trades'!A184="","",'Trades'!A184)</x:f>
      </x:c>
      <x:c r="F187" s="63">
        <x:f>IF('Trades'!U184="","",'Trades'!U184)</x:f>
      </x:c>
      <x:c r="G187" s="63">
        <x:f>IF(F187="","",Paramètres!$B$8+SUM($F$5:F187))</x:f>
      </x:c>
      <x:c r="H187" s="63">
        <x:f>IF(G187="","",MAX($G$5:G187))</x:f>
      </x:c>
      <x:c r="I187" s="63">
        <x:f>IF(G187="","",G187-H187)</x:f>
      </x:c>
    </x:row>
    <x:row r="188">
      <x:c r="D188" s="60" t="n">
        <x:v>184</x:v>
      </x:c>
      <x:c r="E188" s="58">
        <x:f>IF('Trades'!A185="","",'Trades'!A185)</x:f>
      </x:c>
      <x:c r="F188" s="63">
        <x:f>IF('Trades'!U185="","",'Trades'!U185)</x:f>
      </x:c>
      <x:c r="G188" s="63">
        <x:f>IF(F188="","",Paramètres!$B$8+SUM($F$5:F188))</x:f>
      </x:c>
      <x:c r="H188" s="63">
        <x:f>IF(G188="","",MAX($G$5:G188))</x:f>
      </x:c>
      <x:c r="I188" s="63">
        <x:f>IF(G188="","",G188-H188)</x:f>
      </x:c>
    </x:row>
    <x:row r="189">
      <x:c r="D189" s="60" t="n">
        <x:v>185</x:v>
      </x:c>
      <x:c r="E189" s="58">
        <x:f>IF('Trades'!A186="","",'Trades'!A186)</x:f>
      </x:c>
      <x:c r="F189" s="63">
        <x:f>IF('Trades'!U186="","",'Trades'!U186)</x:f>
      </x:c>
      <x:c r="G189" s="63">
        <x:f>IF(F189="","",Paramètres!$B$8+SUM($F$5:F189))</x:f>
      </x:c>
      <x:c r="H189" s="63">
        <x:f>IF(G189="","",MAX($G$5:G189))</x:f>
      </x:c>
      <x:c r="I189" s="63">
        <x:f>IF(G189="","",G189-H189)</x:f>
      </x:c>
    </x:row>
    <x:row r="190">
      <x:c r="D190" s="60" t="n">
        <x:v>186</x:v>
      </x:c>
      <x:c r="E190" s="58">
        <x:f>IF('Trades'!A187="","",'Trades'!A187)</x:f>
      </x:c>
      <x:c r="F190" s="63">
        <x:f>IF('Trades'!U187="","",'Trades'!U187)</x:f>
      </x:c>
      <x:c r="G190" s="63">
        <x:f>IF(F190="","",Paramètres!$B$8+SUM($F$5:F190))</x:f>
      </x:c>
      <x:c r="H190" s="63">
        <x:f>IF(G190="","",MAX($G$5:G190))</x:f>
      </x:c>
      <x:c r="I190" s="63">
        <x:f>IF(G190="","",G190-H190)</x:f>
      </x:c>
    </x:row>
    <x:row r="191">
      <x:c r="D191" s="60" t="n">
        <x:v>187</x:v>
      </x:c>
      <x:c r="E191" s="58">
        <x:f>IF('Trades'!A188="","",'Trades'!A188)</x:f>
      </x:c>
      <x:c r="F191" s="63">
        <x:f>IF('Trades'!U188="","",'Trades'!U188)</x:f>
      </x:c>
      <x:c r="G191" s="63">
        <x:f>IF(F191="","",Paramètres!$B$8+SUM($F$5:F191))</x:f>
      </x:c>
      <x:c r="H191" s="63">
        <x:f>IF(G191="","",MAX($G$5:G191))</x:f>
      </x:c>
      <x:c r="I191" s="63">
        <x:f>IF(G191="","",G191-H191)</x:f>
      </x:c>
    </x:row>
    <x:row r="192">
      <x:c r="D192" s="60" t="n">
        <x:v>188</x:v>
      </x:c>
      <x:c r="E192" s="58">
        <x:f>IF('Trades'!A189="","",'Trades'!A189)</x:f>
      </x:c>
      <x:c r="F192" s="63">
        <x:f>IF('Trades'!U189="","",'Trades'!U189)</x:f>
      </x:c>
      <x:c r="G192" s="63">
        <x:f>IF(F192="","",Paramètres!$B$8+SUM($F$5:F192))</x:f>
      </x:c>
      <x:c r="H192" s="63">
        <x:f>IF(G192="","",MAX($G$5:G192))</x:f>
      </x:c>
      <x:c r="I192" s="63">
        <x:f>IF(G192="","",G192-H192)</x:f>
      </x:c>
    </x:row>
    <x:row r="193">
      <x:c r="D193" s="60" t="n">
        <x:v>189</x:v>
      </x:c>
      <x:c r="E193" s="58">
        <x:f>IF('Trades'!A190="","",'Trades'!A190)</x:f>
      </x:c>
      <x:c r="F193" s="63">
        <x:f>IF('Trades'!U190="","",'Trades'!U190)</x:f>
      </x:c>
      <x:c r="G193" s="63">
        <x:f>IF(F193="","",Paramètres!$B$8+SUM($F$5:F193))</x:f>
      </x:c>
      <x:c r="H193" s="63">
        <x:f>IF(G193="","",MAX($G$5:G193))</x:f>
      </x:c>
      <x:c r="I193" s="63">
        <x:f>IF(G193="","",G193-H193)</x:f>
      </x:c>
    </x:row>
    <x:row r="194">
      <x:c r="D194" s="60" t="n">
        <x:v>190</x:v>
      </x:c>
      <x:c r="E194" s="58">
        <x:f>IF('Trades'!A191="","",'Trades'!A191)</x:f>
      </x:c>
      <x:c r="F194" s="63">
        <x:f>IF('Trades'!U191="","",'Trades'!U191)</x:f>
      </x:c>
      <x:c r="G194" s="63">
        <x:f>IF(F194="","",Paramètres!$B$8+SUM($F$5:F194))</x:f>
      </x:c>
      <x:c r="H194" s="63">
        <x:f>IF(G194="","",MAX($G$5:G194))</x:f>
      </x:c>
      <x:c r="I194" s="63">
        <x:f>IF(G194="","",G194-H194)</x:f>
      </x:c>
    </x:row>
    <x:row r="195">
      <x:c r="D195" s="60" t="n">
        <x:v>191</x:v>
      </x:c>
      <x:c r="E195" s="58">
        <x:f>IF('Trades'!A192="","",'Trades'!A192)</x:f>
      </x:c>
      <x:c r="F195" s="63">
        <x:f>IF('Trades'!U192="","",'Trades'!U192)</x:f>
      </x:c>
      <x:c r="G195" s="63">
        <x:f>IF(F195="","",Paramètres!$B$8+SUM($F$5:F195))</x:f>
      </x:c>
      <x:c r="H195" s="63">
        <x:f>IF(G195="","",MAX($G$5:G195))</x:f>
      </x:c>
      <x:c r="I195" s="63">
        <x:f>IF(G195="","",G195-H195)</x:f>
      </x:c>
    </x:row>
    <x:row r="196">
      <x:c r="D196" s="60" t="n">
        <x:v>192</x:v>
      </x:c>
      <x:c r="E196" s="58">
        <x:f>IF('Trades'!A193="","",'Trades'!A193)</x:f>
      </x:c>
      <x:c r="F196" s="63">
        <x:f>IF('Trades'!U193="","",'Trades'!U193)</x:f>
      </x:c>
      <x:c r="G196" s="63">
        <x:f>IF(F196="","",Paramètres!$B$8+SUM($F$5:F196))</x:f>
      </x:c>
      <x:c r="H196" s="63">
        <x:f>IF(G196="","",MAX($G$5:G196))</x:f>
      </x:c>
      <x:c r="I196" s="63">
        <x:f>IF(G196="","",G196-H196)</x:f>
      </x:c>
    </x:row>
    <x:row r="197">
      <x:c r="D197" s="60" t="n">
        <x:v>193</x:v>
      </x:c>
      <x:c r="E197" s="58">
        <x:f>IF('Trades'!A194="","",'Trades'!A194)</x:f>
      </x:c>
      <x:c r="F197" s="63">
        <x:f>IF('Trades'!U194="","",'Trades'!U194)</x:f>
      </x:c>
      <x:c r="G197" s="63">
        <x:f>IF(F197="","",Paramètres!$B$8+SUM($F$5:F197))</x:f>
      </x:c>
      <x:c r="H197" s="63">
        <x:f>IF(G197="","",MAX($G$5:G197))</x:f>
      </x:c>
      <x:c r="I197" s="63">
        <x:f>IF(G197="","",G197-H197)</x:f>
      </x:c>
    </x:row>
    <x:row r="198">
      <x:c r="D198" s="60" t="n">
        <x:v>194</x:v>
      </x:c>
      <x:c r="E198" s="58">
        <x:f>IF('Trades'!A195="","",'Trades'!A195)</x:f>
      </x:c>
      <x:c r="F198" s="63">
        <x:f>IF('Trades'!U195="","",'Trades'!U195)</x:f>
      </x:c>
      <x:c r="G198" s="63">
        <x:f>IF(F198="","",Paramètres!$B$8+SUM($F$5:F198))</x:f>
      </x:c>
      <x:c r="H198" s="63">
        <x:f>IF(G198="","",MAX($G$5:G198))</x:f>
      </x:c>
      <x:c r="I198" s="63">
        <x:f>IF(G198="","",G198-H198)</x:f>
      </x:c>
    </x:row>
    <x:row r="199">
      <x:c r="D199" s="60" t="n">
        <x:v>195</x:v>
      </x:c>
      <x:c r="E199" s="58">
        <x:f>IF('Trades'!A196="","",'Trades'!A196)</x:f>
      </x:c>
      <x:c r="F199" s="63">
        <x:f>IF('Trades'!U196="","",'Trades'!U196)</x:f>
      </x:c>
      <x:c r="G199" s="63">
        <x:f>IF(F199="","",Paramètres!$B$8+SUM($F$5:F199))</x:f>
      </x:c>
      <x:c r="H199" s="63">
        <x:f>IF(G199="","",MAX($G$5:G199))</x:f>
      </x:c>
      <x:c r="I199" s="63">
        <x:f>IF(G199="","",G199-H199)</x:f>
      </x:c>
    </x:row>
    <x:row r="200">
      <x:c r="D200" s="60" t="n">
        <x:v>196</x:v>
      </x:c>
      <x:c r="E200" s="58">
        <x:f>IF('Trades'!A197="","",'Trades'!A197)</x:f>
      </x:c>
      <x:c r="F200" s="63">
        <x:f>IF('Trades'!U197="","",'Trades'!U197)</x:f>
      </x:c>
      <x:c r="G200" s="63">
        <x:f>IF(F200="","",Paramètres!$B$8+SUM($F$5:F200))</x:f>
      </x:c>
      <x:c r="H200" s="63">
        <x:f>IF(G200="","",MAX($G$5:G200))</x:f>
      </x:c>
      <x:c r="I200" s="63">
        <x:f>IF(G200="","",G200-H200)</x:f>
      </x:c>
    </x:row>
    <x:row r="201">
      <x:c r="D201" s="60" t="n">
        <x:v>197</x:v>
      </x:c>
      <x:c r="E201" s="58">
        <x:f>IF('Trades'!A198="","",'Trades'!A198)</x:f>
      </x:c>
      <x:c r="F201" s="63">
        <x:f>IF('Trades'!U198="","",'Trades'!U198)</x:f>
      </x:c>
      <x:c r="G201" s="63">
        <x:f>IF(F201="","",Paramètres!$B$8+SUM($F$5:F201))</x:f>
      </x:c>
      <x:c r="H201" s="63">
        <x:f>IF(G201="","",MAX($G$5:G201))</x:f>
      </x:c>
      <x:c r="I201" s="63">
        <x:f>IF(G201="","",G201-H201)</x:f>
      </x:c>
    </x:row>
    <x:row r="202">
      <x:c r="D202" s="60" t="n">
        <x:v>198</x:v>
      </x:c>
      <x:c r="E202" s="58">
        <x:f>IF('Trades'!A199="","",'Trades'!A199)</x:f>
      </x:c>
      <x:c r="F202" s="63">
        <x:f>IF('Trades'!U199="","",'Trades'!U199)</x:f>
      </x:c>
      <x:c r="G202" s="63">
        <x:f>IF(F202="","",Paramètres!$B$8+SUM($F$5:F202))</x:f>
      </x:c>
      <x:c r="H202" s="63">
        <x:f>IF(G202="","",MAX($G$5:G202))</x:f>
      </x:c>
      <x:c r="I202" s="63">
        <x:f>IF(G202="","",G202-H202)</x:f>
      </x:c>
    </x:row>
    <x:row r="203">
      <x:c r="D203" s="60" t="n">
        <x:v>199</x:v>
      </x:c>
      <x:c r="E203" s="58">
        <x:f>IF('Trades'!A200="","",'Trades'!A200)</x:f>
      </x:c>
      <x:c r="F203" s="63">
        <x:f>IF('Trades'!U200="","",'Trades'!U200)</x:f>
      </x:c>
      <x:c r="G203" s="63">
        <x:f>IF(F203="","",Paramètres!$B$8+SUM($F$5:F203))</x:f>
      </x:c>
      <x:c r="H203" s="63">
        <x:f>IF(G203="","",MAX($G$5:G203))</x:f>
      </x:c>
      <x:c r="I203" s="63">
        <x:f>IF(G203="","",G203-H203)</x:f>
      </x:c>
    </x:row>
    <x:row r="204">
      <x:c r="D204" s="60" t="n">
        <x:v>200</x:v>
      </x:c>
      <x:c r="E204" s="58">
        <x:f>IF('Trades'!A201="","",'Trades'!A201)</x:f>
      </x:c>
      <x:c r="F204" s="63">
        <x:f>IF('Trades'!U201="","",'Trades'!U201)</x:f>
      </x:c>
      <x:c r="G204" s="63">
        <x:f>IF(F204="","",Paramètres!$B$8+SUM($F$5:F204))</x:f>
      </x:c>
      <x:c r="H204" s="63">
        <x:f>IF(G204="","",MAX($G$5:G204))</x:f>
      </x:c>
      <x:c r="I204" s="63">
        <x:f>IF(G204="","",G204-H204)</x:f>
      </x:c>
    </x:row>
  </x:sheetData>
  <x:mergeCells>
    <x:mergeCell ref="A1:H1"/>
  </x:mergeCells>
  <x:pageMargins left="0.7" right="0.7" top="0.75" bottom="0.75" header="0.3" footer="0.3"/>
  <x:drawing xmlns:r="http://schemas.openxmlformats.org/officeDocument/2006/relationships" r:id="R099e6b688b674c07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10" style="46" customWidth="1"/>
  </x:cols>
  <x:sheetData>
    <x:row r="1">
      <x:c r="A1" s="71" t="inlineStr">
        <x:is>
          <x:t xml:space="preserve">Mode d'emploi (rapide)</x:t>
        </x:is>
      </x:c>
    </x:row>
    <x:row r="3">
      <x:c r="A3" s="72" t="inlineStr">
        <x:is>
          <x:t xml:space="preserve">1) Va sur 'Paramètres' et ajuste les valeurs jaunes (capital, frais, risque/objectif jour).
2) Renseigne chaque trade dans 'Trades' (Date, heures, direction, prix entrée/sortie, stop, contrats, etc.).
   Les colonnes Risque/PnL/R et PnL net sont calculées automatiquement.
3) Dans 'Journal_Quotidien', saisis simplement une liste de dates en colonne A : les stats journalières se remplissent.
4) Le 'Dashboard' affiche les KPI globaux et une courbe d'équity (en suivant l'ordre des lignes de 'Trades').
5) La feuille 'Journal_Jour' (ton template existant) peut servir pour ta préparation + revue de la journée.</x:t>
        </x:is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6" style="46" customWidth="1"/>
    <x:col min="2" max="2" width="14" style="46" customWidth="1"/>
    <x:col min="3" max="3" width="16" style="46" customWidth="1"/>
    <x:col min="4" max="4" width="12" style="46" customWidth="1"/>
    <x:col min="5" max="5" width="16" style="46" customWidth="1"/>
    <x:col min="6" max="6" width="12" style="46" customWidth="1"/>
    <x:col min="7" max="7" width="16" style="46" customWidth="1"/>
    <x:col min="8" max="8" width="12" style="46" customWidth="1"/>
    <x:col min="9" max="9" width="16" style="46" customWidth="1"/>
    <x:col min="10" max="10" width="12" style="46" customWidth="1"/>
    <x:col min="11" max="11" width="16" style="46" customWidth="1"/>
    <x:col min="12" max="12" width="14" style="46" customWidth="1"/>
    <x:col min="14" max="14" width="6" style="46" customWidth="1"/>
    <x:col min="15" max="15" width="10" style="46" customWidth="1"/>
    <x:col min="16" max="16" width="12" style="46" customWidth="1"/>
    <x:col min="17" max="17" width="12" style="46" customWidth="1"/>
    <x:col min="18" max="18" width="12" style="46" customWidth="1"/>
    <x:col min="19" max="19" width="12" style="46" customWidth="1"/>
  </x:cols>
  <x:sheetData>
    <x:row r="1" s="46" customFormat="1" ht="32" customHeight="1">
      <x:c r="A1" s="136" t="inlineStr">
        <x:is>
          <x:t xml:space="preserve">Journal Jour — Scalping Nasdaq E-mini (NQ)</x:t>
        </x:is>
      </x:c>
    </x:row>
    <x:row r="2" s="46" customFormat="1" ht="20" customHeight="1">
      <x:c r="A2" s="137" t="inlineStr">
        <x:is>
          <x:t xml:space="preserve">Date</x:t>
        </x:is>
      </x:c>
      <x:c r="B2" s="138" t="n"/>
      <x:c r="C2" s="137" t="inlineStr">
        <x:is>
          <x:t xml:space="preserve">Jour</x:t>
        </x:is>
      </x:c>
      <x:c r="D2" s="139">
        <x:f>IF($B$2="","",TEXT($B$2,"dddd"))</x:f>
      </x:c>
      <x:c r="E2" s="137" t="inlineStr">
        <x:is>
          <x:t xml:space="preserve">Instrument</x:t>
        </x:is>
      </x:c>
      <x:c r="F2" s="139" t="inlineStr">
        <x:is>
          <x:t xml:space="preserve">NQ (E-mini)</x:t>
        </x:is>
      </x:c>
      <x:c r="G2" s="137" t="inlineStr">
        <x:is>
          <x:t xml:space="preserve">Session</x:t>
        </x:is>
      </x:c>
      <x:c r="H2" s="139" t="inlineStr">
        <x:is>
          <x:t xml:space="preserve">US Open (15:30–17:30 CET)</x:t>
        </x:is>
      </x:c>
      <x:c r="I2" s="137" t="inlineStr">
        <x:is>
          <x:t xml:space="preserve">Spread (ticks)</x:t>
        </x:is>
      </x:c>
      <x:c r="J2" s="140">
        <x:f>Paramètres!$B$11</x:f>
        <x:v>1</x:v>
      </x:c>
      <x:c r="K2" s="137" t="inlineStr">
        <x:is>
          <x:t xml:space="preserve">Frais AR/contrat ($)</x:t>
        </x:is>
      </x:c>
      <x:c r="L2" s="141">
        <x:f>Paramètres!$B$7+Paramètres!$B$12</x:f>
        <x:v>9.5</x:v>
      </x:c>
      <x:c r="N2" s="142" t="inlineStr">
        <x:is>
          <x:t xml:space="preserve">n</x:t>
        </x:is>
      </x:c>
      <x:c r="O2" s="142" t="inlineStr">
        <x:is>
          <x:t xml:space="preserve">Row</x:t>
        </x:is>
      </x:c>
      <x:c r="P2" s="142" t="inlineStr">
        <x:is>
          <x:t xml:space="preserve">PnL</x:t>
        </x:is>
      </x:c>
      <x:c r="Q2" s="142" t="n">
        <x:v>0</x:v>
      </x:c>
      <x:c r="R2" s="142" t="n">
        <x:v>0</x:v>
      </x:c>
      <x:c r="S2" s="142" t="n">
        <x:v>0</x:v>
      </x:c>
    </x:row>
    <x:row r="3" s="46" customFormat="1" ht="20" customHeight="1">
      <x:c r="A3" s="137" t="inlineStr">
        <x:is>
          <x:t xml:space="preserve">Sommeil (h)</x:t>
        </x:is>
      </x:c>
      <x:c r="B3" s="143" t="n"/>
      <x:c r="C3" s="137" t="inlineStr">
        <x:is>
          <x:t xml:space="preserve">Énergie (1-10)</x:t>
        </x:is>
      </x:c>
      <x:c r="D3" s="143" t="n"/>
      <x:c r="E3" s="137" t="inlineStr">
        <x:is>
          <x:t xml:space="preserve">Stress (1-10)</x:t>
        </x:is>
      </x:c>
      <x:c r="F3" s="143" t="n"/>
      <x:c r="G3" s="137" t="inlineStr">
        <x:is>
          <x:t xml:space="preserve">Focus (1-10)</x:t>
        </x:is>
      </x:c>
      <x:c r="H3" s="143" t="n"/>
      <x:c r="I3" s="137" t="inlineStr">
        <x:is>
          <x:t xml:space="preserve">Qualité plan (1-10)</x:t>
        </x:is>
      </x:c>
      <x:c r="J3" s="143" t="n"/>
      <x:c r="K3" s="137" t="inlineStr">
        <x:is>
          <x:t xml:space="preserve">Max trades (option)</x:t>
        </x:is>
      </x:c>
      <x:c r="L3" s="143" t="n"/>
      <x:c r="N3" s="144" t="n">
        <x:v>1</x:v>
      </x:c>
      <x:c r="O3" s="144">
        <x:f>IF($B$2="","",IFERROR(AGGREGATE(15,6,ROW(Trades!$A$2:$A$5000)/(Trades!$A$2:$A$5000=$B$2),N3),""))</x:f>
      </x:c>
      <x:c r="P3" s="145">
        <x:f>IF(O3="","",INDEX(Trades!$U$2:$U$5000,O3-1))</x:f>
      </x:c>
      <x:c r="Q3" s="145">
        <x:f>IF(P3="","",Q2+P3)</x:f>
      </x:c>
      <x:c r="R3" s="145">
        <x:f>IF(Q3="","",MAX(R2,Q3))</x:f>
      </x:c>
      <x:c r="S3" s="145">
        <x:f>IF(Q3="","",Q3-R3)</x:f>
      </x:c>
    </x:row>
    <x:row r="4" s="46" customFormat="1" ht="20" customHeight="1">
      <x:c r="A4" s="137" t="inlineStr">
        <x:is>
          <x:t xml:space="preserve">PnL net ($)</x:t>
        </x:is>
      </x:c>
      <x:c r="B4" s="146">
        <x:f>IF($B$2="","",SUMIFS(Trades!$U$2:$U$5000,Trades!$A$2:$A$5000,$B$2))</x:f>
      </x:c>
      <x:c r="C4" s="137" t="inlineStr">
        <x:is>
          <x:t xml:space="preserve">Nb trades</x:t>
        </x:is>
      </x:c>
      <x:c r="D4" s="147">
        <x:f>IF($B$2="","",COUNTIFS(Trades!$A$2:$A$5000,$B$2,Trades!$U$2:$U$5000,"&lt;&gt;"))</x:f>
      </x:c>
      <x:c r="E4" s="137" t="inlineStr">
        <x:is>
          <x:t xml:space="preserve">Win rate</x:t>
        </x:is>
      </x:c>
      <x:c r="F4" s="148" t="str">
        <x:f>IF($D$4=0,"",COUNTIFS(Trades!$A$2:$A$5000,$B$2,Trades!$U$2:$U$5000,"&gt;0")/$D$4)</x:f>
        <x:v>Error: #DIV/0!</x:v>
      </x:c>
      <x:c r="G4" s="137" t="inlineStr">
        <x:is>
          <x:t xml:space="preserve">Profit factor</x:t>
        </x:is>
      </x:c>
      <x:c r="H4" s="147" t="str">
        <x:f>IF($D$4=0,"",IF(SUMIFS(Trades!$U$2:$U$5000,Trades!$A$2:$A$5000,$B$2,Trades!$U$2:$U$5000,"&lt;0")=0,"∞",SUMIFS(Trades!$U$2:$U$5000,Trades!$A$2:$A$5000,$B$2,Trades!$U$2:$U$5000,"&gt;0")/ABS(SUMIFS(Trades!$U$2:$U$5000,Trades!$A$2:$A$5000,$B$2,Trades!$U$2:$U$5000,"&lt;0"))))</x:f>
        <x:v>Error: #VALUE!</x:v>
      </x:c>
      <x:c r="I4" s="137" t="inlineStr">
        <x:is>
          <x:t xml:space="preserve">Avg / trade ($)</x:t>
        </x:is>
      </x:c>
      <x:c r="J4" s="146" t="str">
        <x:f>IF($D$4=0,"",$B$4/$D$4)</x:f>
        <x:v>Error: #DIV/0!</x:v>
      </x:c>
      <x:c r="K4" s="137" t="inlineStr">
        <x:is>
          <x:t xml:space="preserve">% plan respecté</x:t>
        </x:is>
      </x:c>
      <x:c r="L4" s="148" t="str">
        <x:f>IF($D$4=0,"",COUNTIFS(Trades!$A$2:$A$5000,$B$2,Trades!$V$2:$V$5000,"Oui")/$D$4)</x:f>
        <x:v>Error: #DIV/0!</x:v>
      </x:c>
      <x:c r="N4" s="144" t="n">
        <x:v>2</x:v>
      </x:c>
      <x:c r="O4" s="144">
        <x:f>IF($B$2="","",IFERROR(AGGREGATE(15,6,ROW(Trades!$A$2:$A$5000)/(Trades!$A$2:$A$5000=$B$2),N4),""))</x:f>
      </x:c>
      <x:c r="P4" s="145">
        <x:f>IF(O4="","",INDEX(Trades!$U$2:$U$5000,O4-1))</x:f>
      </x:c>
      <x:c r="Q4" s="145">
        <x:f>IF(P4="","",Q3+P4)</x:f>
      </x:c>
      <x:c r="R4" s="145">
        <x:f>IF(Q4="","",MAX(R3,Q4))</x:f>
      </x:c>
      <x:c r="S4" s="145">
        <x:f>IF(Q4="","",Q4-R4)</x:f>
      </x:c>
    </x:row>
    <x:row r="5" s="46" customFormat="1" ht="20" customHeight="1">
      <x:c r="A5" s="137" t="inlineStr">
        <x:is>
          <x:t xml:space="preserve">Max drawdown ($)</x:t>
        </x:is>
      </x:c>
      <x:c r="B5" s="146">
        <x:f>IF($D$4=0,"",MIN($S$3:$S$52))</x:f>
      </x:c>
      <x:c r="C5" s="137" t="inlineStr">
        <x:is>
          <x:t xml:space="preserve">Best trade ($)</x:t>
        </x:is>
      </x:c>
      <x:c r="D5" s="146">
        <x:f>IF($D$4=0,"",IFERROR(AGGREGATE(14,6,Trades!$U$2:$U$5000/(Trades!$A$2:$A$5000=$B$2),1),""))</x:f>
        <x:v>0</x:v>
      </x:c>
      <x:c r="E5" s="137" t="inlineStr">
        <x:is>
          <x:t xml:space="preserve">Worst trade ($)</x:t>
        </x:is>
      </x:c>
      <x:c r="F5" s="146">
        <x:f>IF($D$4=0,"",IFERROR(AGGREGATE(15,6,Trades!$U$2:$U$5000/(Trades!$A$2:$A$5000=$B$2),1),""))</x:f>
        <x:v>0</x:v>
      </x:c>
      <x:c r="G5" s="137" t="inlineStr">
        <x:is>
          <x:t xml:space="preserve">Avg R</x:t>
        </x:is>
      </x:c>
      <x:c r="H5" s="149">
        <x:f>IF($D$4=0,"",IFERROR(AVERAGEIFS(Trades!$Q$2:$Q$5000,Trades!$A$2:$A$5000,$B$2),""))</x:f>
      </x:c>
      <x:c r="I5" s="137" t="inlineStr">
        <x:is>
          <x:t xml:space="preserve">Trades hors plan</x:t>
        </x:is>
      </x:c>
      <x:c r="J5" s="147">
        <x:f>IF($D$4=0,"",COUNTIFS(Trades!$A$2:$A$5000,$B$2,Trades!$V$2:$V$5000,"Non"))</x:f>
        <x:v>0</x:v>
      </x:c>
      <x:c r="K5" s="137" t="inlineStr">
        <x:is>
          <x:t xml:space="preserve">Commentaire rapide</x:t>
        </x:is>
      </x:c>
      <x:c r="L5" s="150" t="n"/>
      <x:c r="N5" s="144" t="n">
        <x:v>3</x:v>
      </x:c>
      <x:c r="O5" s="144">
        <x:f>IF($B$2="","",IFERROR(AGGREGATE(15,6,ROW(Trades!$A$2:$A$5000)/(Trades!$A$2:$A$5000=$B$2),N5),""))</x:f>
      </x:c>
      <x:c r="P5" s="145">
        <x:f>IF(O5="","",INDEX(Trades!$U$2:$U$5000,O5-1))</x:f>
      </x:c>
      <x:c r="Q5" s="145">
        <x:f>IF(P5="","",Q4+P5)</x:f>
      </x:c>
      <x:c r="R5" s="145">
        <x:f>IF(Q5="","",MAX(R4,Q5))</x:f>
      </x:c>
      <x:c r="S5" s="145">
        <x:f>IF(Q5="","",Q5-R5)</x:f>
      </x:c>
    </x:row>
    <x:row r="6" s="46" customFormat="1" ht="20" customHeight="1">
      <x:c r="A6" s="151" t="inlineStr">
        <x:is>
          <x:t xml:space="preserve">Objectifs &amp; limites</x:t>
        </x:is>
      </x:c>
      <x:c r="B6" s="158" t="n"/>
      <x:c r="C6" s="158" t="n"/>
      <x:c r="D6" s="158" t="n"/>
      <x:c r="E6" s="158" t="n"/>
      <x:c r="F6" s="158" t="n"/>
      <x:c r="G6" s="158" t="n"/>
      <x:c r="H6" s="158" t="n"/>
      <x:c r="I6" s="158" t="n"/>
      <x:c r="J6" s="158" t="n"/>
      <x:c r="K6" s="158" t="n"/>
      <x:c r="L6" s="159" t="n"/>
      <x:c r="N6" s="144" t="n">
        <x:v>4</x:v>
      </x:c>
      <x:c r="O6" s="144">
        <x:f>IF($B$2="","",IFERROR(AGGREGATE(15,6,ROW(Trades!$A$2:$A$5000)/(Trades!$A$2:$A$5000=$B$2),N6),""))</x:f>
      </x:c>
      <x:c r="P6" s="145">
        <x:f>IF(O6="","",INDEX(Trades!$U$2:$U$5000,O6-1))</x:f>
      </x:c>
      <x:c r="Q6" s="145">
        <x:f>IF(P6="","",Q5+P6)</x:f>
      </x:c>
      <x:c r="R6" s="145">
        <x:f>IF(Q6="","",MAX(R5,Q6))</x:f>
      </x:c>
      <x:c r="S6" s="145">
        <x:f>IF(Q6="","",Q6-R6)</x:f>
      </x:c>
    </x:row>
    <x:row r="7" s="46" customFormat="1" ht="20" customHeight="1">
      <x:c r="A7" s="137" t="inlineStr">
        <x:is>
          <x:t xml:space="preserve">Objectif / jour ($)</x:t>
        </x:is>
      </x:c>
      <x:c r="B7" s="153">
        <x:f>Paramètres!$B$10</x:f>
        <x:v>750</x:v>
      </x:c>
      <x:c r="C7" s="137" t="inlineStr">
        <x:is>
          <x:t xml:space="preserve">Atteint ?</x:t>
        </x:is>
      </x:c>
      <x:c r="D7" s="140">
        <x:f>IF($B$4="","",IF($B$4&gt;=$B$7,"✅ Oui","❌ Non"))</x:f>
      </x:c>
      <x:c r="E7" s="137" t="inlineStr">
        <x:is>
          <x:t xml:space="preserve">Stop / jour ($)</x:t>
        </x:is>
      </x:c>
      <x:c r="F7" s="153">
        <x:f>Paramètres!$B$9</x:f>
        <x:v>500</x:v>
      </x:c>
      <x:c r="G7" s="137" t="inlineStr">
        <x:is>
          <x:t xml:space="preserve">Stop touché ?</x:t>
        </x:is>
      </x:c>
      <x:c r="H7" s="140">
        <x:f>IF($B$4="","",IF($B$4&lt;=- $F$7,"⛔ Oui","Non"))</x:f>
      </x:c>
      <x:c r="I7" s="137" t="inlineStr">
        <x:is>
          <x:t xml:space="preserve">Arrêt trading (auto)</x:t>
        </x:is>
      </x:c>
      <x:c r="J7" s="140">
        <x:f>IF($B$4="","",IF(OR($B$4&gt;=$B$7,$B$4&lt;=- $F$7),"STOP","OK"))</x:f>
      </x:c>
      <x:c r="K7" s="137" t="inlineStr">
        <x:is>
          <x:t xml:space="preserve">Règle du jour</x:t>
        </x:is>
      </x:c>
      <x:c r="L7" s="154" t="inlineStr">
        <x:is>
          <x:t xml:space="preserve">(ex: stop après 3 pertes)</x:t>
        </x:is>
      </x:c>
      <x:c r="N7" s="144" t="n">
        <x:v>5</x:v>
      </x:c>
      <x:c r="O7" s="144">
        <x:f>IF($B$2="","",IFERROR(AGGREGATE(15,6,ROW(Trades!$A$2:$A$5000)/(Trades!$A$2:$A$5000=$B$2),N7),""))</x:f>
      </x:c>
      <x:c r="P7" s="145">
        <x:f>IF(O7="","",INDEX(Trades!$U$2:$U$5000,O7-1))</x:f>
      </x:c>
      <x:c r="Q7" s="145">
        <x:f>IF(P7="","",Q6+P7)</x:f>
      </x:c>
      <x:c r="R7" s="145">
        <x:f>IF(Q7="","",MAX(R6,Q7))</x:f>
      </x:c>
      <x:c r="S7" s="145">
        <x:f>IF(Q7="","",Q7-R7)</x:f>
      </x:c>
    </x:row>
    <x:row r="8" s="46" customFormat="1" ht="20" customHeight="1">
      <x:c r="N8" s="144" t="n">
        <x:v>6</x:v>
      </x:c>
      <x:c r="O8" s="144">
        <x:f>IF($B$2="","",IFERROR(AGGREGATE(15,6,ROW(Trades!$A$2:$A$5000)/(Trades!$A$2:$A$5000=$B$2),N8),""))</x:f>
      </x:c>
      <x:c r="P8" s="145">
        <x:f>IF(O8="","",INDEX(Trades!$U$2:$U$5000,O8-1))</x:f>
      </x:c>
      <x:c r="Q8" s="145">
        <x:f>IF(P8="","",Q7+P8)</x:f>
      </x:c>
      <x:c r="R8" s="145">
        <x:f>IF(Q8="","",MAX(R7,Q8))</x:f>
      </x:c>
      <x:c r="S8" s="145">
        <x:f>IF(Q8="","",Q8-R8)</x:f>
      </x:c>
    </x:row>
    <x:row r="9" s="46" customFormat="1" ht="20" customHeight="1">
      <x:c r="A9" s="151" t="inlineStr">
        <x:is>
          <x:t xml:space="preserve">Routine (check-lists) — coche ☑ / laisse ☐</x:t>
        </x:is>
      </x:c>
      <x:c r="B9" s="158" t="n"/>
      <x:c r="C9" s="158" t="n"/>
      <x:c r="D9" s="158" t="n"/>
      <x:c r="E9" s="158" t="n"/>
      <x:c r="F9" s="158" t="n"/>
      <x:c r="G9" s="158" t="n"/>
      <x:c r="H9" s="158" t="n"/>
      <x:c r="I9" s="158" t="n"/>
      <x:c r="J9" s="158" t="n"/>
      <x:c r="K9" s="158" t="n"/>
      <x:c r="L9" s="159" t="n"/>
      <x:c r="N9" s="144" t="n">
        <x:v>7</x:v>
      </x:c>
      <x:c r="O9" s="144">
        <x:f>IF($B$2="","",IFERROR(AGGREGATE(15,6,ROW(Trades!$A$2:$A$5000)/(Trades!$A$2:$A$5000=$B$2),N9),""))</x:f>
      </x:c>
      <x:c r="P9" s="145">
        <x:f>IF(O9="","",INDEX(Trades!$U$2:$U$5000,O9-1))</x:f>
      </x:c>
      <x:c r="Q9" s="145">
        <x:f>IF(P9="","",Q8+P9)</x:f>
      </x:c>
      <x:c r="R9" s="145">
        <x:f>IF(Q9="","",MAX(R8,Q9))</x:f>
      </x:c>
      <x:c r="S9" s="145">
        <x:f>IF(Q9="","",Q9-R9)</x:f>
      </x:c>
    </x:row>
    <x:row r="10" s="46" customFormat="1" ht="20" customHeight="1">
      <x:c r="A10" s="151" t="inlineStr">
        <x:is>
          <x:t xml:space="preserve">Pré-session (avant session)</x:t>
        </x:is>
      </x:c>
      <x:c r="B10" s="158" t="n"/>
      <x:c r="C10" s="158" t="n"/>
      <x:c r="D10" s="158" t="n"/>
      <x:c r="E10" s="158" t="n"/>
      <x:c r="F10" s="159" t="n"/>
      <x:c r="G10" s="151" t="inlineStr">
        <x:is>
          <x:t xml:space="preserve">Post-session (après session)</x:t>
        </x:is>
      </x:c>
      <x:c r="H10" s="158" t="n"/>
      <x:c r="I10" s="158" t="n"/>
      <x:c r="J10" s="158" t="n"/>
      <x:c r="K10" s="158" t="n"/>
      <x:c r="L10" s="159" t="n"/>
      <x:c r="N10" s="144" t="n">
        <x:v>8</x:v>
      </x:c>
      <x:c r="O10" s="144">
        <x:f>IF($B$2="","",IFERROR(AGGREGATE(15,6,ROW(Trades!$A$2:$A$5000)/(Trades!$A$2:$A$5000=$B$2),N10),""))</x:f>
      </x:c>
      <x:c r="P10" s="145">
        <x:f>IF(O10="","",INDEX(Trades!$U$2:$U$5000,O10-1))</x:f>
      </x:c>
      <x:c r="Q10" s="145">
        <x:f>IF(P10="","",Q9+P10)</x:f>
      </x:c>
      <x:c r="R10" s="145">
        <x:f>IF(Q10="","",MAX(R9,Q10))</x:f>
      </x:c>
      <x:c r="S10" s="145">
        <x:f>IF(Q10="","",Q10-R10)</x:f>
      </x:c>
    </x:row>
    <x:row r="11" s="46" customFormat="1" ht="20" customHeight="1">
      <x:c r="A11" s="155" t="inlineStr">
        <x:is>
          <x:t xml:space="preserve">Sommeil OK / état physique OK</x:t>
        </x:is>
      </x:c>
      <x:c r="B11" s="158" t="n"/>
      <x:c r="C11" s="158" t="n"/>
      <x:c r="D11" s="158" t="n"/>
      <x:c r="E11" s="159" t="n"/>
      <x:c r="F11" s="156" t="inlineStr">
        <x:is>
          <x:t xml:space="preserve">☐</x:t>
        </x:is>
      </x:c>
      <x:c r="G11" s="155" t="inlineStr">
        <x:is>
          <x:t xml:space="preserve">Respect du plan (≥80% trades conformes)</x:t>
        </x:is>
      </x:c>
      <x:c r="H11" s="158" t="n"/>
      <x:c r="I11" s="158" t="n"/>
      <x:c r="J11" s="158" t="n"/>
      <x:c r="K11" s="159" t="n"/>
      <x:c r="L11" s="156" t="inlineStr">
        <x:is>
          <x:t xml:space="preserve">☐</x:t>
        </x:is>
      </x:c>
      <x:c r="N11" s="144" t="n">
        <x:v>9</x:v>
      </x:c>
      <x:c r="O11" s="144">
        <x:f>IF($B$2="","",IFERROR(AGGREGATE(15,6,ROW(Trades!$A$2:$A$5000)/(Trades!$A$2:$A$5000=$B$2),N11),""))</x:f>
      </x:c>
      <x:c r="P11" s="145">
        <x:f>IF(O11="","",INDEX(Trades!$U$2:$U$5000,O11-1))</x:f>
      </x:c>
      <x:c r="Q11" s="145">
        <x:f>IF(P11="","",Q10+P11)</x:f>
      </x:c>
      <x:c r="R11" s="145">
        <x:f>IF(Q11="","",MAX(R10,Q11))</x:f>
      </x:c>
      <x:c r="S11" s="145">
        <x:f>IF(Q11="","",Q11-R11)</x:f>
      </x:c>
    </x:row>
    <x:row r="12" s="46" customFormat="1" ht="20" customHeight="1">
      <x:c r="A12" s="155" t="inlineStr">
        <x:is>
          <x:t xml:space="preserve">Calendrier éco + news vérifiés (FOMC/NFP…)</x:t>
        </x:is>
      </x:c>
      <x:c r="B12" s="158" t="n"/>
      <x:c r="C12" s="158" t="n"/>
      <x:c r="D12" s="158" t="n"/>
      <x:c r="E12" s="159" t="n"/>
      <x:c r="F12" s="156" t="inlineStr">
        <x:is>
          <x:t xml:space="preserve">☐</x:t>
        </x:is>
      </x:c>
      <x:c r="G12" s="155" t="inlineStr">
        <x:is>
          <x:t xml:space="preserve">Pas de trade impulsif / revenge</x:t>
        </x:is>
      </x:c>
      <x:c r="H12" s="158" t="n"/>
      <x:c r="I12" s="158" t="n"/>
      <x:c r="J12" s="158" t="n"/>
      <x:c r="K12" s="159" t="n"/>
      <x:c r="L12" s="156" t="inlineStr">
        <x:is>
          <x:t xml:space="preserve">☐</x:t>
        </x:is>
      </x:c>
      <x:c r="N12" s="144" t="n">
        <x:v>10</x:v>
      </x:c>
      <x:c r="O12" s="144">
        <x:f>IF($B$2="","",IFERROR(AGGREGATE(15,6,ROW(Trades!$A$2:$A$5000)/(Trades!$A$2:$A$5000=$B$2),N12),""))</x:f>
      </x:c>
      <x:c r="P12" s="145">
        <x:f>IF(O12="","",INDEX(Trades!$U$2:$U$5000,O12-1))</x:f>
      </x:c>
      <x:c r="Q12" s="145">
        <x:f>IF(P12="","",Q11+P12)</x:f>
      </x:c>
      <x:c r="R12" s="145">
        <x:f>IF(Q12="","",MAX(R11,Q12))</x:f>
      </x:c>
      <x:c r="S12" s="145">
        <x:f>IF(Q12="","",Q12-R12)</x:f>
      </x:c>
    </x:row>
    <x:row r="13" s="46" customFormat="1" ht="20" customHeight="1">
      <x:c r="A13" s="155" t="inlineStr">
        <x:is>
          <x:t xml:space="preserve">Niveaux clés tracés (PDH/PDL, ONH/ONL, VWAP)</x:t>
        </x:is>
      </x:c>
      <x:c r="B13" s="158" t="n"/>
      <x:c r="C13" s="158" t="n"/>
      <x:c r="D13" s="158" t="n"/>
      <x:c r="E13" s="159" t="n"/>
      <x:c r="F13" s="156" t="inlineStr">
        <x:is>
          <x:t xml:space="preserve">☐</x:t>
        </x:is>
      </x:c>
      <x:c r="G13" s="155" t="inlineStr">
        <x:is>
          <x:t xml:space="preserve">Limites respectées (stop jour, max trades)</x:t>
        </x:is>
      </x:c>
      <x:c r="H13" s="158" t="n"/>
      <x:c r="I13" s="158" t="n"/>
      <x:c r="J13" s="158" t="n"/>
      <x:c r="K13" s="159" t="n"/>
      <x:c r="L13" s="156" t="inlineStr">
        <x:is>
          <x:t xml:space="preserve">☐</x:t>
        </x:is>
      </x:c>
      <x:c r="N13" s="144" t="n">
        <x:v>11</x:v>
      </x:c>
      <x:c r="O13" s="144">
        <x:f>IF($B$2="","",IFERROR(AGGREGATE(15,6,ROW(Trades!$A$2:$A$5000)/(Trades!$A$2:$A$5000=$B$2),N13),""))</x:f>
      </x:c>
      <x:c r="P13" s="145">
        <x:f>IF(O13="","",INDEX(Trades!$U$2:$U$5000,O13-1))</x:f>
      </x:c>
      <x:c r="Q13" s="145">
        <x:f>IF(P13="","",Q12+P13)</x:f>
      </x:c>
      <x:c r="R13" s="145">
        <x:f>IF(Q13="","",MAX(R12,Q13))</x:f>
      </x:c>
      <x:c r="S13" s="145">
        <x:f>IF(Q13="","",Q13-R13)</x:f>
      </x:c>
    </x:row>
    <x:row r="14" s="46" customFormat="1" ht="20" customHeight="1">
      <x:c r="A14" s="155" t="inlineStr">
        <x:is>
          <x:t xml:space="preserve">Plan du jour écrit (scénarios + invalidations)</x:t>
        </x:is>
      </x:c>
      <x:c r="B14" s="158" t="n"/>
      <x:c r="C14" s="158" t="n"/>
      <x:c r="D14" s="158" t="n"/>
      <x:c r="E14" s="159" t="n"/>
      <x:c r="F14" s="156" t="inlineStr">
        <x:is>
          <x:t xml:space="preserve">☐</x:t>
        </x:is>
      </x:c>
      <x:c r="G14" s="155" t="inlineStr">
        <x:is>
          <x:t xml:space="preserve">Exécution propre (entrées/sorties)</x:t>
        </x:is>
      </x:c>
      <x:c r="H14" s="158" t="n"/>
      <x:c r="I14" s="158" t="n"/>
      <x:c r="J14" s="158" t="n"/>
      <x:c r="K14" s="159" t="n"/>
      <x:c r="L14" s="156" t="inlineStr">
        <x:is>
          <x:t xml:space="preserve">☐</x:t>
        </x:is>
      </x:c>
      <x:c r="N14" s="144" t="n">
        <x:v>12</x:v>
      </x:c>
      <x:c r="O14" s="144">
        <x:f>IF($B$2="","",IFERROR(AGGREGATE(15,6,ROW(Trades!$A$2:$A$5000)/(Trades!$A$2:$A$5000=$B$2),N14),""))</x:f>
      </x:c>
      <x:c r="P14" s="145">
        <x:f>IF(O14="","",INDEX(Trades!$U$2:$U$5000,O14-1))</x:f>
      </x:c>
      <x:c r="Q14" s="145">
        <x:f>IF(P14="","",Q13+P14)</x:f>
      </x:c>
      <x:c r="R14" s="145">
        <x:f>IF(Q14="","",MAX(R13,Q14))</x:f>
      </x:c>
      <x:c r="S14" s="145">
        <x:f>IF(Q14="","",Q14-R14)</x:f>
      </x:c>
    </x:row>
    <x:row r="15" s="46" customFormat="1" ht="20" customHeight="1">
      <x:c r="A15" s="155" t="inlineStr">
        <x:is>
          <x:t xml:space="preserve">Risque défini (taille, stop jour, max trades)</x:t>
        </x:is>
      </x:c>
      <x:c r="B15" s="158" t="n"/>
      <x:c r="C15" s="158" t="n"/>
      <x:c r="D15" s="158" t="n"/>
      <x:c r="E15" s="159" t="n"/>
      <x:c r="F15" s="156" t="inlineStr">
        <x:is>
          <x:t xml:space="preserve">☐</x:t>
        </x:is>
      </x:c>
      <x:c r="G15" s="155" t="inlineStr">
        <x:is>
          <x:t xml:space="preserve">Gestion émotionnelle OK (calme, patient)</x:t>
        </x:is>
      </x:c>
      <x:c r="H15" s="158" t="n"/>
      <x:c r="I15" s="158" t="n"/>
      <x:c r="J15" s="158" t="n"/>
      <x:c r="K15" s="159" t="n"/>
      <x:c r="L15" s="156" t="inlineStr">
        <x:is>
          <x:t xml:space="preserve">☐</x:t>
        </x:is>
      </x:c>
      <x:c r="N15" s="144" t="n">
        <x:v>13</x:v>
      </x:c>
      <x:c r="O15" s="144">
        <x:f>IF($B$2="","",IFERROR(AGGREGATE(15,6,ROW(Trades!$A$2:$A$5000)/(Trades!$A$2:$A$5000=$B$2),N15),""))</x:f>
      </x:c>
      <x:c r="P15" s="145">
        <x:f>IF(O15="","",INDEX(Trades!$U$2:$U$5000,O15-1))</x:f>
      </x:c>
      <x:c r="Q15" s="145">
        <x:f>IF(P15="","",Q14+P15)</x:f>
      </x:c>
      <x:c r="R15" s="145">
        <x:f>IF(Q15="","",MAX(R14,Q15))</x:f>
      </x:c>
      <x:c r="S15" s="145">
        <x:f>IF(Q15="","",Q15-R15)</x:f>
      </x:c>
    </x:row>
    <x:row r="16" s="46" customFormat="1" ht="20" customHeight="1">
      <x:c r="A16" s="155" t="inlineStr">
        <x:is>
          <x:t xml:space="preserve">État émotionnel OK (pas de revenge / stress)</x:t>
        </x:is>
      </x:c>
      <x:c r="B16" s="158" t="n"/>
      <x:c r="C16" s="158" t="n"/>
      <x:c r="D16" s="158" t="n"/>
      <x:c r="E16" s="159" t="n"/>
      <x:c r="F16" s="156" t="inlineStr">
        <x:is>
          <x:t xml:space="preserve">☐</x:t>
        </x:is>
      </x:c>
      <x:c r="G16" s="155" t="inlineStr">
        <x:is>
          <x:t xml:space="preserve">Leçon du jour écrite</x:t>
        </x:is>
      </x:c>
      <x:c r="H16" s="158" t="n"/>
      <x:c r="I16" s="158" t="n"/>
      <x:c r="J16" s="158" t="n"/>
      <x:c r="K16" s="159" t="n"/>
      <x:c r="L16" s="156" t="inlineStr">
        <x:is>
          <x:t xml:space="preserve">☐</x:t>
        </x:is>
      </x:c>
      <x:c r="N16" s="144" t="n">
        <x:v>14</x:v>
      </x:c>
      <x:c r="O16" s="144">
        <x:f>IF($B$2="","",IFERROR(AGGREGATE(15,6,ROW(Trades!$A$2:$A$5000)/(Trades!$A$2:$A$5000=$B$2),N16),""))</x:f>
      </x:c>
      <x:c r="P16" s="145">
        <x:f>IF(O16="","",INDEX(Trades!$U$2:$U$5000,O16-1))</x:f>
      </x:c>
      <x:c r="Q16" s="145">
        <x:f>IF(P16="","",Q15+P16)</x:f>
      </x:c>
      <x:c r="R16" s="145">
        <x:f>IF(Q16="","",MAX(R15,Q16))</x:f>
      </x:c>
      <x:c r="S16" s="145">
        <x:f>IF(Q16="","",Q16-R16)</x:f>
      </x:c>
    </x:row>
    <x:row r="17" s="46" customFormat="1" ht="20" customHeight="1">
      <x:c r="N17" s="144" t="n">
        <x:v>15</x:v>
      </x:c>
      <x:c r="O17" s="144">
        <x:f>IF($B$2="","",IFERROR(AGGREGATE(15,6,ROW(Trades!$A$2:$A$5000)/(Trades!$A$2:$A$5000=$B$2),N17),""))</x:f>
      </x:c>
      <x:c r="P17" s="145">
        <x:f>IF(O17="","",INDEX(Trades!$U$2:$U$5000,O17-1))</x:f>
      </x:c>
      <x:c r="Q17" s="145">
        <x:f>IF(P17="","",Q16+P17)</x:f>
      </x:c>
      <x:c r="R17" s="145">
        <x:f>IF(Q17="","",MAX(R16,Q17))</x:f>
      </x:c>
      <x:c r="S17" s="145">
        <x:f>IF(Q17="","",Q17-R17)</x:f>
      </x:c>
    </x:row>
    <x:row r="18" s="46" customFormat="1" ht="20" customHeight="1">
      <x:c r="A18" s="151" t="inlineStr">
        <x:is>
          <x:t xml:space="preserve">Plan &amp; contexte du jour (NQ)</x:t>
        </x:is>
      </x:c>
      <x:c r="B18" s="158" t="n"/>
      <x:c r="C18" s="158" t="n"/>
      <x:c r="D18" s="158" t="n"/>
      <x:c r="E18" s="158" t="n"/>
      <x:c r="F18" s="158" t="n"/>
      <x:c r="G18" s="158" t="n"/>
      <x:c r="H18" s="158" t="n"/>
      <x:c r="I18" s="158" t="n"/>
      <x:c r="J18" s="158" t="n"/>
      <x:c r="K18" s="158" t="n"/>
      <x:c r="L18" s="159" t="n"/>
      <x:c r="N18" s="144" t="n">
        <x:v>16</x:v>
      </x:c>
      <x:c r="O18" s="144">
        <x:f>IF($B$2="","",IFERROR(AGGREGATE(15,6,ROW(Trades!$A$2:$A$5000)/(Trades!$A$2:$A$5000=$B$2),N18),""))</x:f>
      </x:c>
      <x:c r="P18" s="145">
        <x:f>IF(O18="","",INDEX(Trades!$U$2:$U$5000,O18-1))</x:f>
      </x:c>
      <x:c r="Q18" s="145">
        <x:f>IF(P18="","",Q17+P18)</x:f>
      </x:c>
      <x:c r="R18" s="145">
        <x:f>IF(Q18="","",MAX(R17,Q18))</x:f>
      </x:c>
      <x:c r="S18" s="145">
        <x:f>IF(Q18="","",Q18-R18)</x:f>
      </x:c>
    </x:row>
    <x:row r="19" s="46" customFormat="1" ht="60" customHeight="1">
      <x:c r="A19" s="157" t="inlineStr">
        <x:is>
          <x:t xml:space="preserve">Contexte marché (trend/range, volatilité, news, biais)…</x:t>
        </x:is>
      </x:c>
      <x:c r="B19" s="160" t="n"/>
      <x:c r="C19" s="160" t="n"/>
      <x:c r="D19" s="160" t="n"/>
      <x:c r="E19" s="160" t="n"/>
      <x:c r="F19" s="161" t="n"/>
      <x:c r="G19" s="157" t="inlineStr">
        <x:is>
          <x:t xml:space="preserve">Niveaux clés &amp; scénarios (PDH/PDL, ONH/ONL, VWAP, zones, invalidations)…</x:t>
        </x:is>
      </x:c>
      <x:c r="H19" s="160" t="n"/>
      <x:c r="I19" s="160" t="n"/>
      <x:c r="J19" s="160" t="n"/>
      <x:c r="K19" s="160" t="n"/>
      <x:c r="L19" s="161" t="n"/>
      <x:c r="N19" s="144" t="n">
        <x:v>17</x:v>
      </x:c>
      <x:c r="O19" s="144">
        <x:f>IF($B$2="","",IFERROR(AGGREGATE(15,6,ROW(Trades!$A$2:$A$5000)/(Trades!$A$2:$A$5000=$B$2),N19),""))</x:f>
      </x:c>
      <x:c r="P19" s="145">
        <x:f>IF(O19="","",INDEX(Trades!$U$2:$U$5000,O19-1))</x:f>
      </x:c>
      <x:c r="Q19" s="145">
        <x:f>IF(P19="","",Q18+P19)</x:f>
      </x:c>
      <x:c r="R19" s="145">
        <x:f>IF(Q19="","",MAX(R18,Q19))</x:f>
      </x:c>
      <x:c r="S19" s="145">
        <x:f>IF(Q19="","",Q19-R19)</x:f>
      </x:c>
    </x:row>
    <x:row r="20" s="46" customFormat="1" ht="20" customHeight="1">
      <x:c r="A20" s="162" t="n"/>
      <x:c r="F20" s="163" t="n"/>
      <x:c r="G20" s="162" t="n"/>
      <x:c r="L20" s="163" t="n"/>
      <x:c r="N20" s="144" t="n">
        <x:v>18</x:v>
      </x:c>
      <x:c r="O20" s="144">
        <x:f>IF($B$2="","",IFERROR(AGGREGATE(15,6,ROW(Trades!$A$2:$A$5000)/(Trades!$A$2:$A$5000=$B$2),N20),""))</x:f>
      </x:c>
      <x:c r="P20" s="145">
        <x:f>IF(O20="","",INDEX(Trades!$U$2:$U$5000,O20-1))</x:f>
      </x:c>
      <x:c r="Q20" s="145">
        <x:f>IF(P20="","",Q19+P20)</x:f>
      </x:c>
      <x:c r="R20" s="145">
        <x:f>IF(Q20="","",MAX(R19,Q20))</x:f>
      </x:c>
      <x:c r="S20" s="145">
        <x:f>IF(Q20="","",Q20-R20)</x:f>
      </x:c>
    </x:row>
    <x:row r="21" s="46" customFormat="1" ht="20" customHeight="1">
      <x:c r="A21" s="162" t="n"/>
      <x:c r="F21" s="163" t="n"/>
      <x:c r="G21" s="162" t="n"/>
      <x:c r="L21" s="163" t="n"/>
      <x:c r="N21" s="144" t="n">
        <x:v>19</x:v>
      </x:c>
      <x:c r="O21" s="144">
        <x:f>IF($B$2="","",IFERROR(AGGREGATE(15,6,ROW(Trades!$A$2:$A$5000)/(Trades!$A$2:$A$5000=$B$2),N21),""))</x:f>
      </x:c>
      <x:c r="P21" s="145">
        <x:f>IF(O21="","",INDEX(Trades!$U$2:$U$5000,O21-1))</x:f>
      </x:c>
      <x:c r="Q21" s="145">
        <x:f>IF(P21="","",Q20+P21)</x:f>
      </x:c>
      <x:c r="R21" s="145">
        <x:f>IF(Q21="","",MAX(R20,Q21))</x:f>
      </x:c>
      <x:c r="S21" s="145">
        <x:f>IF(Q21="","",Q21-R21)</x:f>
      </x:c>
    </x:row>
    <x:row r="22" s="46" customFormat="1" ht="20" customHeight="1">
      <x:c r="A22" s="162" t="n"/>
      <x:c r="F22" s="163" t="n"/>
      <x:c r="G22" s="162" t="n"/>
      <x:c r="L22" s="163" t="n"/>
      <x:c r="N22" s="144" t="n">
        <x:v>20</x:v>
      </x:c>
      <x:c r="O22" s="144">
        <x:f>IF($B$2="","",IFERROR(AGGREGATE(15,6,ROW(Trades!$A$2:$A$5000)/(Trades!$A$2:$A$5000=$B$2),N22),""))</x:f>
      </x:c>
      <x:c r="P22" s="145">
        <x:f>IF(O22="","",INDEX(Trades!$U$2:$U$5000,O22-1))</x:f>
      </x:c>
      <x:c r="Q22" s="145">
        <x:f>IF(P22="","",Q21+P22)</x:f>
      </x:c>
      <x:c r="R22" s="145">
        <x:f>IF(Q22="","",MAX(R21,Q22))</x:f>
      </x:c>
      <x:c r="S22" s="145">
        <x:f>IF(Q22="","",Q22-R22)</x:f>
      </x:c>
    </x:row>
    <x:row r="23" s="46" customFormat="1" ht="20" customHeight="1">
      <x:c r="A23" s="164" t="n"/>
      <x:c r="B23" s="165" t="n"/>
      <x:c r="C23" s="165" t="n"/>
      <x:c r="D23" s="165" t="n"/>
      <x:c r="E23" s="165" t="n"/>
      <x:c r="F23" s="166" t="n"/>
      <x:c r="G23" s="164" t="n"/>
      <x:c r="H23" s="165" t="n"/>
      <x:c r="I23" s="165" t="n"/>
      <x:c r="J23" s="165" t="n"/>
      <x:c r="K23" s="165" t="n"/>
      <x:c r="L23" s="166" t="n"/>
      <x:c r="N23" s="144" t="n">
        <x:v>21</x:v>
      </x:c>
      <x:c r="O23" s="144">
        <x:f>IF($B$2="","",IFERROR(AGGREGATE(15,6,ROW(Trades!$A$2:$A$5000)/(Trades!$A$2:$A$5000=$B$2),N23),""))</x:f>
      </x:c>
      <x:c r="P23" s="145">
        <x:f>IF(O23="","",INDEX(Trades!$U$2:$U$5000,O23-1))</x:f>
      </x:c>
      <x:c r="Q23" s="145">
        <x:f>IF(P23="","",Q22+P23)</x:f>
      </x:c>
      <x:c r="R23" s="145">
        <x:f>IF(Q23="","",MAX(R22,Q23))</x:f>
      </x:c>
      <x:c r="S23" s="145">
        <x:f>IF(Q23="","",Q23-R23)</x:f>
      </x:c>
    </x:row>
    <x:row r="24" s="46" customFormat="1" ht="20" customHeight="1">
      <x:c r="A24" s="151" t="inlineStr">
        <x:is>
          <x:t xml:space="preserve">Débrief scalping (après session)</x:t>
        </x:is>
      </x:c>
      <x:c r="B24" s="158" t="n"/>
      <x:c r="C24" s="158" t="n"/>
      <x:c r="D24" s="158" t="n"/>
      <x:c r="E24" s="158" t="n"/>
      <x:c r="F24" s="158" t="n"/>
      <x:c r="G24" s="158" t="n"/>
      <x:c r="H24" s="158" t="n"/>
      <x:c r="I24" s="158" t="n"/>
      <x:c r="J24" s="158" t="n"/>
      <x:c r="K24" s="158" t="n"/>
      <x:c r="L24" s="159" t="n"/>
      <x:c r="N24" s="144" t="n">
        <x:v>22</x:v>
      </x:c>
      <x:c r="O24" s="144">
        <x:f>IF($B$2="","",IFERROR(AGGREGATE(15,6,ROW(Trades!$A$2:$A$5000)/(Trades!$A$2:$A$5000=$B$2),N24),""))</x:f>
      </x:c>
      <x:c r="P24" s="145">
        <x:f>IF(O24="","",INDEX(Trades!$U$2:$U$5000,O24-1))</x:f>
      </x:c>
      <x:c r="Q24" s="145">
        <x:f>IF(P24="","",Q23+P24)</x:f>
      </x:c>
      <x:c r="R24" s="145">
        <x:f>IF(Q24="","",MAX(R23,Q24))</x:f>
      </x:c>
      <x:c r="S24" s="145">
        <x:f>IF(Q24="","",Q24-R24)</x:f>
      </x:c>
    </x:row>
    <x:row r="25" s="46" customFormat="1" ht="60" customHeight="1">
      <x:c r="A25" s="157" t="inlineStr">
        <x:is>
          <x:t xml:space="preserve">✅ Ce que j’ai bien fait (process, exécution, mental)…</x:t>
        </x:is>
      </x:c>
      <x:c r="B25" s="160" t="n"/>
      <x:c r="C25" s="160" t="n"/>
      <x:c r="D25" s="160" t="n"/>
      <x:c r="E25" s="160" t="n"/>
      <x:c r="F25" s="161" t="n"/>
      <x:c r="G25" s="157" t="inlineStr">
        <x:is>
          <x:t xml:space="preserve">⚠️ Erreurs / à corriger (impulsif, overtrade, gestion risque)…</x:t>
        </x:is>
      </x:c>
      <x:c r="H25" s="160" t="n"/>
      <x:c r="I25" s="160" t="n"/>
      <x:c r="J25" s="160" t="n"/>
      <x:c r="K25" s="160" t="n"/>
      <x:c r="L25" s="161" t="n"/>
      <x:c r="N25" s="144" t="n">
        <x:v>23</x:v>
      </x:c>
      <x:c r="O25" s="144">
        <x:f>IF($B$2="","",IFERROR(AGGREGATE(15,6,ROW(Trades!$A$2:$A$5000)/(Trades!$A$2:$A$5000=$B$2),N25),""))</x:f>
      </x:c>
      <x:c r="P25" s="145">
        <x:f>IF(O25="","",INDEX(Trades!$U$2:$U$5000,O25-1))</x:f>
      </x:c>
      <x:c r="Q25" s="145">
        <x:f>IF(P25="","",Q24+P25)</x:f>
      </x:c>
      <x:c r="R25" s="145">
        <x:f>IF(Q25="","",MAX(R24,Q25))</x:f>
      </x:c>
      <x:c r="S25" s="145">
        <x:f>IF(Q25="","",Q25-R25)</x:f>
      </x:c>
    </x:row>
    <x:row r="26" s="46" customFormat="1" ht="20" customHeight="1">
      <x:c r="A26" s="162" t="n"/>
      <x:c r="F26" s="163" t="n"/>
      <x:c r="G26" s="162" t="n"/>
      <x:c r="L26" s="163" t="n"/>
      <x:c r="N26" s="144" t="n">
        <x:v>24</x:v>
      </x:c>
      <x:c r="O26" s="144">
        <x:f>IF($B$2="","",IFERROR(AGGREGATE(15,6,ROW(Trades!$A$2:$A$5000)/(Trades!$A$2:$A$5000=$B$2),N26),""))</x:f>
      </x:c>
      <x:c r="P26" s="145">
        <x:f>IF(O26="","",INDEX(Trades!$U$2:$U$5000,O26-1))</x:f>
      </x:c>
      <x:c r="Q26" s="145">
        <x:f>IF(P26="","",Q25+P26)</x:f>
      </x:c>
      <x:c r="R26" s="145">
        <x:f>IF(Q26="","",MAX(R25,Q26))</x:f>
      </x:c>
      <x:c r="S26" s="145">
        <x:f>IF(Q26="","",Q26-R26)</x:f>
      </x:c>
    </x:row>
    <x:row r="27" s="46" customFormat="1" ht="20" customHeight="1">
      <x:c r="A27" s="162" t="n"/>
      <x:c r="F27" s="163" t="n"/>
      <x:c r="G27" s="162" t="n"/>
      <x:c r="L27" s="163" t="n"/>
      <x:c r="N27" s="144" t="n">
        <x:v>25</x:v>
      </x:c>
      <x:c r="O27" s="144">
        <x:f>IF($B$2="","",IFERROR(AGGREGATE(15,6,ROW(Trades!$A$2:$A$5000)/(Trades!$A$2:$A$5000=$B$2),N27),""))</x:f>
      </x:c>
      <x:c r="P27" s="145">
        <x:f>IF(O27="","",INDEX(Trades!$U$2:$U$5000,O27-1))</x:f>
      </x:c>
      <x:c r="Q27" s="145">
        <x:f>IF(P27="","",Q26+P27)</x:f>
      </x:c>
      <x:c r="R27" s="145">
        <x:f>IF(Q27="","",MAX(R26,Q27))</x:f>
      </x:c>
      <x:c r="S27" s="145">
        <x:f>IF(Q27="","",Q27-R27)</x:f>
      </x:c>
    </x:row>
    <x:row r="28" s="46" customFormat="1" ht="20" customHeight="1">
      <x:c r="A28" s="164" t="n"/>
      <x:c r="B28" s="165" t="n"/>
      <x:c r="C28" s="165" t="n"/>
      <x:c r="D28" s="165" t="n"/>
      <x:c r="E28" s="165" t="n"/>
      <x:c r="F28" s="166" t="n"/>
      <x:c r="G28" s="164" t="n"/>
      <x:c r="H28" s="165" t="n"/>
      <x:c r="I28" s="165" t="n"/>
      <x:c r="J28" s="165" t="n"/>
      <x:c r="K28" s="165" t="n"/>
      <x:c r="L28" s="166" t="n"/>
      <x:c r="N28" s="144" t="n">
        <x:v>26</x:v>
      </x:c>
      <x:c r="O28" s="144">
        <x:f>IF($B$2="","",IFERROR(AGGREGATE(15,6,ROW(Trades!$A$2:$A$5000)/(Trades!$A$2:$A$5000=$B$2),N28),""))</x:f>
      </x:c>
      <x:c r="P28" s="145">
        <x:f>IF(O28="","",INDEX(Trades!$U$2:$U$5000,O28-1))</x:f>
      </x:c>
      <x:c r="Q28" s="145">
        <x:f>IF(P28="","",Q27+P28)</x:f>
      </x:c>
      <x:c r="R28" s="145">
        <x:f>IF(Q28="","",MAX(R27,Q28))</x:f>
      </x:c>
      <x:c r="S28" s="145">
        <x:f>IF(Q28="","",Q28-R28)</x:f>
      </x:c>
    </x:row>
    <x:row r="29" s="46" customFormat="1" ht="85" customHeight="1">
      <x:c r="A29" s="157" t="inlineStr">
        <x:is>
          <x:t xml:space="preserve">Notes libres (émotions, déclencheurs, leçons, focus pour demain)…</x:t>
        </x:is>
      </x:c>
      <x:c r="B29" s="160" t="n"/>
      <x:c r="C29" s="160" t="n"/>
      <x:c r="D29" s="160" t="n"/>
      <x:c r="E29" s="160" t="n"/>
      <x:c r="F29" s="160" t="n"/>
      <x:c r="G29" s="160" t="n"/>
      <x:c r="H29" s="160" t="n"/>
      <x:c r="I29" s="160" t="n"/>
      <x:c r="J29" s="160" t="n"/>
      <x:c r="K29" s="160" t="n"/>
      <x:c r="L29" s="161" t="n"/>
      <x:c r="N29" s="144" t="n">
        <x:v>27</x:v>
      </x:c>
      <x:c r="O29" s="144">
        <x:f>IF($B$2="","",IFERROR(AGGREGATE(15,6,ROW(Trades!$A$2:$A$5000)/(Trades!$A$2:$A$5000=$B$2),N29),""))</x:f>
      </x:c>
      <x:c r="P29" s="145">
        <x:f>IF(O29="","",INDEX(Trades!$U$2:$U$5000,O29-1))</x:f>
      </x:c>
      <x:c r="Q29" s="145">
        <x:f>IF(P29="","",Q28+P29)</x:f>
      </x:c>
      <x:c r="R29" s="145">
        <x:f>IF(Q29="","",MAX(R28,Q29))</x:f>
      </x:c>
      <x:c r="S29" s="145">
        <x:f>IF(Q29="","",Q29-R29)</x:f>
      </x:c>
    </x:row>
    <x:row r="30" s="46" customFormat="1" ht="20" customHeight="1">
      <x:c r="A30" s="162" t="n"/>
      <x:c r="L30" s="163" t="n"/>
      <x:c r="N30" s="144" t="n">
        <x:v>28</x:v>
      </x:c>
      <x:c r="O30" s="144">
        <x:f>IF($B$2="","",IFERROR(AGGREGATE(15,6,ROW(Trades!$A$2:$A$5000)/(Trades!$A$2:$A$5000=$B$2),N30),""))</x:f>
      </x:c>
      <x:c r="P30" s="145">
        <x:f>IF(O30="","",INDEX(Trades!$U$2:$U$5000,O30-1))</x:f>
      </x:c>
      <x:c r="Q30" s="145">
        <x:f>IF(P30="","",Q29+P30)</x:f>
      </x:c>
      <x:c r="R30" s="145">
        <x:f>IF(Q30="","",MAX(R29,Q30))</x:f>
      </x:c>
      <x:c r="S30" s="145">
        <x:f>IF(Q30="","",Q30-R30)</x:f>
      </x:c>
    </x:row>
    <x:row r="31" s="46" customFormat="1" ht="20" customHeight="1">
      <x:c r="A31" s="162" t="n"/>
      <x:c r="L31" s="163" t="n"/>
      <x:c r="N31" s="144" t="n">
        <x:v>29</x:v>
      </x:c>
      <x:c r="O31" s="144">
        <x:f>IF($B$2="","",IFERROR(AGGREGATE(15,6,ROW(Trades!$A$2:$A$5000)/(Trades!$A$2:$A$5000=$B$2),N31),""))</x:f>
      </x:c>
      <x:c r="P31" s="145">
        <x:f>IF(O31="","",INDEX(Trades!$U$2:$U$5000,O31-1))</x:f>
      </x:c>
      <x:c r="Q31" s="145">
        <x:f>IF(P31="","",Q30+P31)</x:f>
      </x:c>
      <x:c r="R31" s="145">
        <x:f>IF(Q31="","",MAX(R30,Q31))</x:f>
      </x:c>
      <x:c r="S31" s="145">
        <x:f>IF(Q31="","",Q31-R31)</x:f>
      </x:c>
    </x:row>
    <x:row r="32" s="46" customFormat="1" ht="20" customHeight="1">
      <x:c r="A32" s="162" t="n"/>
      <x:c r="L32" s="163" t="n"/>
      <x:c r="N32" s="144" t="n">
        <x:v>30</x:v>
      </x:c>
      <x:c r="O32" s="144">
        <x:f>IF($B$2="","",IFERROR(AGGREGATE(15,6,ROW(Trades!$A$2:$A$5000)/(Trades!$A$2:$A$5000=$B$2),N32),""))</x:f>
      </x:c>
      <x:c r="P32" s="145">
        <x:f>IF(O32="","",INDEX(Trades!$U$2:$U$5000,O32-1))</x:f>
      </x:c>
      <x:c r="Q32" s="145">
        <x:f>IF(P32="","",Q31+P32)</x:f>
      </x:c>
      <x:c r="R32" s="145">
        <x:f>IF(Q32="","",MAX(R31,Q32))</x:f>
      </x:c>
      <x:c r="S32" s="145">
        <x:f>IF(Q32="","",Q32-R32)</x:f>
      </x:c>
    </x:row>
    <x:row r="33" s="46" customFormat="1" ht="20" customHeight="1">
      <x:c r="A33" s="162" t="n"/>
      <x:c r="L33" s="163" t="n"/>
      <x:c r="N33" s="144" t="n">
        <x:v>31</x:v>
      </x:c>
      <x:c r="O33" s="144">
        <x:f>IF($B$2="","",IFERROR(AGGREGATE(15,6,ROW(Trades!$A$2:$A$5000)/(Trades!$A$2:$A$5000=$B$2),N33),""))</x:f>
      </x:c>
      <x:c r="P33" s="145">
        <x:f>IF(O33="","",INDEX(Trades!$U$2:$U$5000,O33-1))</x:f>
      </x:c>
      <x:c r="Q33" s="145">
        <x:f>IF(P33="","",Q32+P33)</x:f>
      </x:c>
      <x:c r="R33" s="145">
        <x:f>IF(Q33="","",MAX(R32,Q33))</x:f>
      </x:c>
      <x:c r="S33" s="145">
        <x:f>IF(Q33="","",Q33-R33)</x:f>
      </x:c>
    </x:row>
    <x:row r="34" s="46" customFormat="1" ht="20" customHeight="1">
      <x:c r="A34" s="164" t="n"/>
      <x:c r="B34" s="165" t="n"/>
      <x:c r="C34" s="165" t="n"/>
      <x:c r="D34" s="165" t="n"/>
      <x:c r="E34" s="165" t="n"/>
      <x:c r="F34" s="165" t="n"/>
      <x:c r="G34" s="165" t="n"/>
      <x:c r="H34" s="165" t="n"/>
      <x:c r="I34" s="165" t="n"/>
      <x:c r="J34" s="165" t="n"/>
      <x:c r="K34" s="165" t="n"/>
      <x:c r="L34" s="166" t="n"/>
      <x:c r="N34" s="144" t="n">
        <x:v>32</x:v>
      </x:c>
      <x:c r="O34" s="144">
        <x:f>IF($B$2="","",IFERROR(AGGREGATE(15,6,ROW(Trades!$A$2:$A$5000)/(Trades!$A$2:$A$5000=$B$2),N34),""))</x:f>
      </x:c>
      <x:c r="P34" s="145">
        <x:f>IF(O34="","",INDEX(Trades!$U$2:$U$5000,O34-1))</x:f>
      </x:c>
      <x:c r="Q34" s="145">
        <x:f>IF(P34="","",Q33+P34)</x:f>
      </x:c>
      <x:c r="R34" s="145">
        <x:f>IF(Q34="","",MAX(R33,Q34))</x:f>
      </x:c>
      <x:c r="S34" s="145">
        <x:f>IF(Q34="","",Q34-R34)</x:f>
      </x:c>
    </x:row>
    <x:row r="35" s="46" customFormat="1" ht="60" customHeight="1">
      <x:c r="A35" s="157" t="inlineStr">
        <x:is>
          <x:t xml:space="preserve">Plan d’amélioration pour demain (3 points max) :
1)
2)
3)</x:t>
        </x:is>
      </x:c>
      <x:c r="B35" s="160" t="n"/>
      <x:c r="C35" s="160" t="n"/>
      <x:c r="D35" s="160" t="n"/>
      <x:c r="E35" s="160" t="n"/>
      <x:c r="F35" s="160" t="n"/>
      <x:c r="G35" s="160" t="n"/>
      <x:c r="H35" s="160" t="n"/>
      <x:c r="I35" s="160" t="n"/>
      <x:c r="J35" s="160" t="n"/>
      <x:c r="K35" s="160" t="n"/>
      <x:c r="L35" s="161" t="n"/>
      <x:c r="N35" s="144" t="n">
        <x:v>33</x:v>
      </x:c>
      <x:c r="O35" s="144">
        <x:f>IF($B$2="","",IFERROR(AGGREGATE(15,6,ROW(Trades!$A$2:$A$5000)/(Trades!$A$2:$A$5000=$B$2),N35),""))</x:f>
      </x:c>
      <x:c r="P35" s="145">
        <x:f>IF(O35="","",INDEX(Trades!$U$2:$U$5000,O35-1))</x:f>
      </x:c>
      <x:c r="Q35" s="145">
        <x:f>IF(P35="","",Q34+P35)</x:f>
      </x:c>
      <x:c r="R35" s="145">
        <x:f>IF(Q35="","",MAX(R34,Q35))</x:f>
      </x:c>
      <x:c r="S35" s="145">
        <x:f>IF(Q35="","",Q35-R35)</x:f>
      </x:c>
    </x:row>
    <x:row r="36" s="46" customFormat="1" ht="20" customHeight="1">
      <x:c r="A36" s="162" t="n"/>
      <x:c r="L36" s="163" t="n"/>
      <x:c r="N36" s="144" t="n">
        <x:v>34</x:v>
      </x:c>
      <x:c r="O36" s="144">
        <x:f>IF($B$2="","",IFERROR(AGGREGATE(15,6,ROW(Trades!$A$2:$A$5000)/(Trades!$A$2:$A$5000=$B$2),N36),""))</x:f>
      </x:c>
      <x:c r="P36" s="145">
        <x:f>IF(O36="","",INDEX(Trades!$U$2:$U$5000,O36-1))</x:f>
      </x:c>
      <x:c r="Q36" s="145">
        <x:f>IF(P36="","",Q35+P36)</x:f>
      </x:c>
      <x:c r="R36" s="145">
        <x:f>IF(Q36="","",MAX(R35,Q36))</x:f>
      </x:c>
      <x:c r="S36" s="145">
        <x:f>IF(Q36="","",Q36-R36)</x:f>
      </x:c>
    </x:row>
    <x:row r="37" s="46" customFormat="1" ht="20" customHeight="1">
      <x:c r="A37" s="162" t="n"/>
      <x:c r="L37" s="163" t="n"/>
      <x:c r="N37" s="144" t="n">
        <x:v>35</x:v>
      </x:c>
      <x:c r="O37" s="144">
        <x:f>IF($B$2="","",IFERROR(AGGREGATE(15,6,ROW(Trades!$A$2:$A$5000)/(Trades!$A$2:$A$5000=$B$2),N37),""))</x:f>
      </x:c>
      <x:c r="P37" s="145">
        <x:f>IF(O37="","",INDEX(Trades!$U$2:$U$5000,O37-1))</x:f>
      </x:c>
      <x:c r="Q37" s="145">
        <x:f>IF(P37="","",Q36+P37)</x:f>
      </x:c>
      <x:c r="R37" s="145">
        <x:f>IF(Q37="","",MAX(R36,Q37))</x:f>
      </x:c>
      <x:c r="S37" s="145">
        <x:f>IF(Q37="","",Q37-R37)</x:f>
      </x:c>
    </x:row>
    <x:row r="38" s="46" customFormat="1" ht="20" customHeight="1">
      <x:c r="A38" s="164" t="n"/>
      <x:c r="B38" s="165" t="n"/>
      <x:c r="C38" s="165" t="n"/>
      <x:c r="D38" s="165" t="n"/>
      <x:c r="E38" s="165" t="n"/>
      <x:c r="F38" s="165" t="n"/>
      <x:c r="G38" s="165" t="n"/>
      <x:c r="H38" s="165" t="n"/>
      <x:c r="I38" s="165" t="n"/>
      <x:c r="J38" s="165" t="n"/>
      <x:c r="K38" s="165" t="n"/>
      <x:c r="L38" s="166" t="n"/>
      <x:c r="N38" s="144" t="n">
        <x:v>36</x:v>
      </x:c>
      <x:c r="O38" s="144">
        <x:f>IF($B$2="","",IFERROR(AGGREGATE(15,6,ROW(Trades!$A$2:$A$5000)/(Trades!$A$2:$A$5000=$B$2),N38),""))</x:f>
      </x:c>
      <x:c r="P38" s="145">
        <x:f>IF(O38="","",INDEX(Trades!$U$2:$U$5000,O38-1))</x:f>
      </x:c>
      <x:c r="Q38" s="145">
        <x:f>IF(P38="","",Q37+P38)</x:f>
      </x:c>
      <x:c r="R38" s="145">
        <x:f>IF(Q38="","",MAX(R37,Q38))</x:f>
      </x:c>
      <x:c r="S38" s="145">
        <x:f>IF(Q38="","",Q38-R38)</x:f>
      </x:c>
    </x:row>
    <x:row r="39" s="46" customFormat="1" ht="20" customHeight="1">
      <x:c r="N39" s="144" t="n">
        <x:v>37</x:v>
      </x:c>
      <x:c r="O39" s="144">
        <x:f>IF($B$2="","",IFERROR(AGGREGATE(15,6,ROW(Trades!$A$2:$A$5000)/(Trades!$A$2:$A$5000=$B$2),N39),""))</x:f>
      </x:c>
      <x:c r="P39" s="145">
        <x:f>IF(O39="","",INDEX(Trades!$U$2:$U$5000,O39-1))</x:f>
      </x:c>
      <x:c r="Q39" s="145">
        <x:f>IF(P39="","",Q38+P39)</x:f>
      </x:c>
      <x:c r="R39" s="145">
        <x:f>IF(Q39="","",MAX(R38,Q39))</x:f>
      </x:c>
      <x:c r="S39" s="145">
        <x:f>IF(Q39="","",Q39-R39)</x:f>
      </x:c>
    </x:row>
    <x:row r="40" s="46" customFormat="1" ht="20" customHeight="1">
      <x:c r="N40" s="144" t="n">
        <x:v>38</x:v>
      </x:c>
      <x:c r="O40" s="144">
        <x:f>IF($B$2="","",IFERROR(AGGREGATE(15,6,ROW(Trades!$A$2:$A$5000)/(Trades!$A$2:$A$5000=$B$2),N40),""))</x:f>
      </x:c>
      <x:c r="P40" s="145">
        <x:f>IF(O40="","",INDEX(Trades!$U$2:$U$5000,O40-1))</x:f>
      </x:c>
      <x:c r="Q40" s="145">
        <x:f>IF(P40="","",Q39+P40)</x:f>
      </x:c>
      <x:c r="R40" s="145">
        <x:f>IF(Q40="","",MAX(R39,Q40))</x:f>
      </x:c>
      <x:c r="S40" s="145">
        <x:f>IF(Q40="","",Q40-R40)</x:f>
      </x:c>
    </x:row>
    <x:row r="41">
      <x:c r="N41" s="144" t="n">
        <x:v>39</x:v>
      </x:c>
      <x:c r="O41" s="144">
        <x:f>IF($B$2="","",IFERROR(AGGREGATE(15,6,ROW(Trades!$A$2:$A$5000)/(Trades!$A$2:$A$5000=$B$2),N41),""))</x:f>
      </x:c>
      <x:c r="P41" s="145">
        <x:f>IF(O41="","",INDEX(Trades!$U$2:$U$5000,O41-1))</x:f>
      </x:c>
      <x:c r="Q41" s="145">
        <x:f>IF(P41="","",Q40+P41)</x:f>
      </x:c>
      <x:c r="R41" s="145">
        <x:f>IF(Q41="","",MAX(R40,Q41))</x:f>
      </x:c>
      <x:c r="S41" s="145">
        <x:f>IF(Q41="","",Q41-R41)</x:f>
      </x:c>
    </x:row>
    <x:row r="42">
      <x:c r="N42" s="144" t="n">
        <x:v>40</x:v>
      </x:c>
      <x:c r="O42" s="144">
        <x:f>IF($B$2="","",IFERROR(AGGREGATE(15,6,ROW(Trades!$A$2:$A$5000)/(Trades!$A$2:$A$5000=$B$2),N42),""))</x:f>
      </x:c>
      <x:c r="P42" s="145">
        <x:f>IF(O42="","",INDEX(Trades!$U$2:$U$5000,O42-1))</x:f>
      </x:c>
      <x:c r="Q42" s="145">
        <x:f>IF(P42="","",Q41+P42)</x:f>
      </x:c>
      <x:c r="R42" s="145">
        <x:f>IF(Q42="","",MAX(R41,Q42))</x:f>
      </x:c>
      <x:c r="S42" s="145">
        <x:f>IF(Q42="","",Q42-R42)</x:f>
      </x:c>
    </x:row>
    <x:row r="43">
      <x:c r="N43" s="144" t="n">
        <x:v>41</x:v>
      </x:c>
      <x:c r="O43" s="144">
        <x:f>IF($B$2="","",IFERROR(AGGREGATE(15,6,ROW(Trades!$A$2:$A$5000)/(Trades!$A$2:$A$5000=$B$2),N43),""))</x:f>
      </x:c>
      <x:c r="P43" s="145">
        <x:f>IF(O43="","",INDEX(Trades!$U$2:$U$5000,O43-1))</x:f>
      </x:c>
      <x:c r="Q43" s="145">
        <x:f>IF(P43="","",Q42+P43)</x:f>
      </x:c>
      <x:c r="R43" s="145">
        <x:f>IF(Q43="","",MAX(R42,Q43))</x:f>
      </x:c>
      <x:c r="S43" s="145">
        <x:f>IF(Q43="","",Q43-R43)</x:f>
      </x:c>
    </x:row>
    <x:row r="44">
      <x:c r="N44" s="144" t="n">
        <x:v>42</x:v>
      </x:c>
      <x:c r="O44" s="144">
        <x:f>IF($B$2="","",IFERROR(AGGREGATE(15,6,ROW(Trades!$A$2:$A$5000)/(Trades!$A$2:$A$5000=$B$2),N44),""))</x:f>
      </x:c>
      <x:c r="P44" s="145">
        <x:f>IF(O44="","",INDEX(Trades!$U$2:$U$5000,O44-1))</x:f>
      </x:c>
      <x:c r="Q44" s="145">
        <x:f>IF(P44="","",Q43+P44)</x:f>
      </x:c>
      <x:c r="R44" s="145">
        <x:f>IF(Q44="","",MAX(R43,Q44))</x:f>
      </x:c>
      <x:c r="S44" s="145">
        <x:f>IF(Q44="","",Q44-R44)</x:f>
      </x:c>
    </x:row>
    <x:row r="45">
      <x:c r="N45" s="144" t="n">
        <x:v>43</x:v>
      </x:c>
      <x:c r="O45" s="144">
        <x:f>IF($B$2="","",IFERROR(AGGREGATE(15,6,ROW(Trades!$A$2:$A$5000)/(Trades!$A$2:$A$5000=$B$2),N45),""))</x:f>
      </x:c>
      <x:c r="P45" s="145">
        <x:f>IF(O45="","",INDEX(Trades!$U$2:$U$5000,O45-1))</x:f>
      </x:c>
      <x:c r="Q45" s="145">
        <x:f>IF(P45="","",Q44+P45)</x:f>
      </x:c>
      <x:c r="R45" s="145">
        <x:f>IF(Q45="","",MAX(R44,Q45))</x:f>
      </x:c>
      <x:c r="S45" s="145">
        <x:f>IF(Q45="","",Q45-R45)</x:f>
      </x:c>
    </x:row>
    <x:row r="46">
      <x:c r="N46" s="144" t="n">
        <x:v>44</x:v>
      </x:c>
      <x:c r="O46" s="144">
        <x:f>IF($B$2="","",IFERROR(AGGREGATE(15,6,ROW(Trades!$A$2:$A$5000)/(Trades!$A$2:$A$5000=$B$2),N46),""))</x:f>
      </x:c>
      <x:c r="P46" s="145">
        <x:f>IF(O46="","",INDEX(Trades!$U$2:$U$5000,O46-1))</x:f>
      </x:c>
      <x:c r="Q46" s="145">
        <x:f>IF(P46="","",Q45+P46)</x:f>
      </x:c>
      <x:c r="R46" s="145">
        <x:f>IF(Q46="","",MAX(R45,Q46))</x:f>
      </x:c>
      <x:c r="S46" s="145">
        <x:f>IF(Q46="","",Q46-R46)</x:f>
      </x:c>
    </x:row>
    <x:row r="47">
      <x:c r="N47" s="144" t="n">
        <x:v>45</x:v>
      </x:c>
      <x:c r="O47" s="144">
        <x:f>IF($B$2="","",IFERROR(AGGREGATE(15,6,ROW(Trades!$A$2:$A$5000)/(Trades!$A$2:$A$5000=$B$2),N47),""))</x:f>
      </x:c>
      <x:c r="P47" s="145">
        <x:f>IF(O47="","",INDEX(Trades!$U$2:$U$5000,O47-1))</x:f>
      </x:c>
      <x:c r="Q47" s="145">
        <x:f>IF(P47="","",Q46+P47)</x:f>
      </x:c>
      <x:c r="R47" s="145">
        <x:f>IF(Q47="","",MAX(R46,Q47))</x:f>
      </x:c>
      <x:c r="S47" s="145">
        <x:f>IF(Q47="","",Q47-R47)</x:f>
      </x:c>
    </x:row>
    <x:row r="48">
      <x:c r="N48" s="144" t="n">
        <x:v>46</x:v>
      </x:c>
      <x:c r="O48" s="144">
        <x:f>IF($B$2="","",IFERROR(AGGREGATE(15,6,ROW(Trades!$A$2:$A$5000)/(Trades!$A$2:$A$5000=$B$2),N48),""))</x:f>
      </x:c>
      <x:c r="P48" s="145">
        <x:f>IF(O48="","",INDEX(Trades!$U$2:$U$5000,O48-1))</x:f>
      </x:c>
      <x:c r="Q48" s="145">
        <x:f>IF(P48="","",Q47+P48)</x:f>
      </x:c>
      <x:c r="R48" s="145">
        <x:f>IF(Q48="","",MAX(R47,Q48))</x:f>
      </x:c>
      <x:c r="S48" s="145">
        <x:f>IF(Q48="","",Q48-R48)</x:f>
      </x:c>
    </x:row>
    <x:row r="49">
      <x:c r="N49" s="144" t="n">
        <x:v>47</x:v>
      </x:c>
      <x:c r="O49" s="144">
        <x:f>IF($B$2="","",IFERROR(AGGREGATE(15,6,ROW(Trades!$A$2:$A$5000)/(Trades!$A$2:$A$5000=$B$2),N49),""))</x:f>
      </x:c>
      <x:c r="P49" s="145">
        <x:f>IF(O49="","",INDEX(Trades!$U$2:$U$5000,O49-1))</x:f>
      </x:c>
      <x:c r="Q49" s="145">
        <x:f>IF(P49="","",Q48+P49)</x:f>
      </x:c>
      <x:c r="R49" s="145">
        <x:f>IF(Q49="","",MAX(R48,Q49))</x:f>
      </x:c>
      <x:c r="S49" s="145">
        <x:f>IF(Q49="","",Q49-R49)</x:f>
      </x:c>
    </x:row>
    <x:row r="50">
      <x:c r="N50" s="144" t="n">
        <x:v>48</x:v>
      </x:c>
      <x:c r="O50" s="144">
        <x:f>IF($B$2="","",IFERROR(AGGREGATE(15,6,ROW(Trades!$A$2:$A$5000)/(Trades!$A$2:$A$5000=$B$2),N50),""))</x:f>
      </x:c>
      <x:c r="P50" s="145">
        <x:f>IF(O50="","",INDEX(Trades!$U$2:$U$5000,O50-1))</x:f>
      </x:c>
      <x:c r="Q50" s="145">
        <x:f>IF(P50="","",Q49+P50)</x:f>
      </x:c>
      <x:c r="R50" s="145">
        <x:f>IF(Q50="","",MAX(R49,Q50))</x:f>
      </x:c>
      <x:c r="S50" s="145">
        <x:f>IF(Q50="","",Q50-R50)</x:f>
      </x:c>
    </x:row>
    <x:row r="51">
      <x:c r="N51" s="144" t="n">
        <x:v>49</x:v>
      </x:c>
      <x:c r="O51" s="144">
        <x:f>IF($B$2="","",IFERROR(AGGREGATE(15,6,ROW(Trades!$A$2:$A$5000)/(Trades!$A$2:$A$5000=$B$2),N51),""))</x:f>
      </x:c>
      <x:c r="P51" s="145">
        <x:f>IF(O51="","",INDEX(Trades!$U$2:$U$5000,O51-1))</x:f>
      </x:c>
      <x:c r="Q51" s="145">
        <x:f>IF(P51="","",Q50+P51)</x:f>
      </x:c>
      <x:c r="R51" s="145">
        <x:f>IF(Q51="","",MAX(R50,Q51))</x:f>
      </x:c>
      <x:c r="S51" s="145">
        <x:f>IF(Q51="","",Q51-R51)</x:f>
      </x:c>
    </x:row>
    <x:row r="52">
      <x:c r="N52" s="144" t="n">
        <x:v>50</x:v>
      </x:c>
      <x:c r="O52" s="144">
        <x:f>IF($B$2="","",IFERROR(AGGREGATE(15,6,ROW(Trades!$A$2:$A$5000)/(Trades!$A$2:$A$5000=$B$2),N52),""))</x:f>
      </x:c>
      <x:c r="P52" s="145">
        <x:f>IF(O52="","",INDEX(Trades!$U$2:$U$5000,O52-1))</x:f>
      </x:c>
      <x:c r="Q52" s="145">
        <x:f>IF(P52="","",Q51+P52)</x:f>
      </x:c>
      <x:c r="R52" s="145">
        <x:f>IF(Q52="","",MAX(R51,Q52))</x:f>
      </x:c>
      <x:c r="S52" s="145">
        <x:f>IF(Q52="","",Q52-R52)</x:f>
      </x:c>
    </x:row>
  </x:sheetData>
  <x:mergeCells>
    <x:mergeCell ref="G12:K12"/>
    <x:mergeCell ref="G10:L10"/>
    <x:mergeCell ref="A15:E15"/>
    <x:mergeCell ref="G25:L28"/>
    <x:mergeCell ref="A11:E11"/>
    <x:mergeCell ref="G11:K11"/>
    <x:mergeCell ref="A18:L18"/>
    <x:mergeCell ref="G19:L23"/>
    <x:mergeCell ref="A29:L34"/>
    <x:mergeCell ref="A16:E16"/>
    <x:mergeCell ref="A35:L38"/>
    <x:mergeCell ref="G13:K13"/>
    <x:mergeCell ref="A12:E12"/>
    <x:mergeCell ref="A10:F10"/>
    <x:mergeCell ref="A25:F28"/>
    <x:mergeCell ref="G15:K15"/>
    <x:mergeCell ref="G14:K14"/>
    <x:mergeCell ref="A9:L9"/>
    <x:mergeCell ref="A14:E14"/>
    <x:mergeCell ref="A24:L24"/>
    <x:mergeCell ref="A19:F23"/>
    <x:mergeCell ref="A1:L1"/>
    <x:mergeCell ref="G16:K16"/>
    <x:mergeCell ref="A6:L6"/>
    <x:mergeCell ref="A13:E13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18" style="46" customWidth="1"/>
    <x:col min="2" max="2" width="18" style="46" customWidth="1"/>
    <x:col min="3" max="3" width="18" style="46" customWidth="1"/>
    <x:col min="4" max="4" width="18" style="46" customWidth="1"/>
    <x:col min="5" max="5" width="18" style="46" customWidth="1"/>
    <x:col min="6" max="6" width="18" style="46" customWidth="1"/>
  </x:cols>
  <x:sheetData>
    <x:row r="1">
      <x:c r="A1" s="125" t="inlineStr">
        <x:is>
          <x:t xml:space="preserve">Direction</x:t>
        </x:is>
      </x:c>
      <x:c r="B1" s="125" t="inlineStr">
        <x:is>
          <x:t xml:space="preserve">Session</x:t>
        </x:is>
      </x:c>
      <x:c r="C1" s="125" t="inlineStr">
        <x:is>
          <x:t xml:space="preserve">Setup</x:t>
        </x:is>
      </x:c>
      <x:c r="D1" s="125" t="inlineStr">
        <x:is>
          <x:t xml:space="preserve">Plan respecté</x:t>
        </x:is>
      </x:c>
      <x:c r="E1" s="125" t="inlineStr">
        <x:is>
          <x:t xml:space="preserve">Sortie</x:t>
        </x:is>
      </x:c>
      <x:c r="F1" s="125" t="inlineStr">
        <x:is>
          <x:t xml:space="preserve">Timeframe</x:t>
        </x:is>
      </x:c>
    </x:row>
    <x:row r="2">
      <x:c r="A2" s="64" t="inlineStr">
        <x:is>
          <x:t xml:space="preserve">Long</x:t>
        </x:is>
      </x:c>
      <x:c r="B2" s="64" t="inlineStr">
        <x:is>
          <x:t xml:space="preserve">Asie</x:t>
        </x:is>
      </x:c>
      <x:c r="C2" s="64" t="inlineStr">
        <x:is>
          <x:t xml:space="preserve">Tendance (pullback)</x:t>
        </x:is>
      </x:c>
      <x:c r="D2" s="64" t="inlineStr">
        <x:is>
          <x:t xml:space="preserve">Oui</x:t>
        </x:is>
      </x:c>
      <x:c r="E2" s="64" t="inlineStr">
        <x:is>
          <x:t xml:space="preserve">TP</x:t>
        </x:is>
      </x:c>
      <x:c r="F2" s="64" t="inlineStr">
        <x:is>
          <x:t xml:space="preserve">1m</x:t>
        </x:is>
      </x:c>
    </x:row>
    <x:row r="3">
      <x:c r="A3" s="64" t="inlineStr">
        <x:is>
          <x:t xml:space="preserve">Short</x:t>
        </x:is>
      </x:c>
      <x:c r="B3" s="64" t="inlineStr">
        <x:is>
          <x:t xml:space="preserve">Europe</x:t>
        </x:is>
      </x:c>
      <x:c r="C3" s="64" t="inlineStr">
        <x:is>
          <x:t xml:space="preserve">Breakout</x:t>
        </x:is>
      </x:c>
      <x:c r="D3" s="64" t="inlineStr">
        <x:is>
          <x:t xml:space="preserve">Non</x:t>
        </x:is>
      </x:c>
      <x:c r="E3" s="64" t="inlineStr">
        <x:is>
          <x:t xml:space="preserve">SL</x:t>
        </x:is>
      </x:c>
      <x:c r="F3" s="64" t="inlineStr">
        <x:is>
          <x:t xml:space="preserve">2m</x:t>
        </x:is>
      </x:c>
    </x:row>
    <x:row r="4">
      <x:c r="B4" s="64" t="inlineStr">
        <x:is>
          <x:t xml:space="preserve">US</x:t>
        </x:is>
      </x:c>
      <x:c r="C4" s="64" t="inlineStr">
        <x:is>
          <x:t xml:space="preserve">Reversal</x:t>
        </x:is>
      </x:c>
      <x:c r="E4" s="64" t="inlineStr">
        <x:is>
          <x:t xml:space="preserve">Manuel</x:t>
        </x:is>
      </x:c>
      <x:c r="F4" s="64" t="inlineStr">
        <x:is>
          <x:t xml:space="preserve">5m</x:t>
        </x:is>
      </x:c>
    </x:row>
    <x:row r="5">
      <x:c r="B5" s="64" t="inlineStr">
        <x:is>
          <x:t xml:space="preserve">Overnight</x:t>
        </x:is>
      </x:c>
      <x:c r="C5" s="64" t="inlineStr">
        <x:is>
          <x:t xml:space="preserve">ORB</x:t>
        </x:is>
      </x:c>
      <x:c r="E5" s="64" t="inlineStr">
        <x:is>
          <x:t xml:space="preserve">Time stop</x:t>
        </x:is>
      </x:c>
      <x:c r="F5" s="64" t="inlineStr">
        <x:is>
          <x:t xml:space="preserve">15m</x:t>
        </x:is>
      </x:c>
    </x:row>
    <x:row r="6">
      <x:c r="C6" s="64" t="inlineStr">
        <x:is>
          <x:t xml:space="preserve">Range</x:t>
        </x:is>
      </x:c>
      <x:c r="E6" s="64" t="inlineStr">
        <x:is>
          <x:t xml:space="preserve">Trailing</x:t>
        </x:is>
      </x:c>
      <x:c r="F6" s="64" t="inlineStr">
        <x:is>
          <x:t xml:space="preserve">30m</x:t>
        </x:is>
      </x:c>
    </x:row>
    <x:row r="7">
      <x:c r="C7" s="64" t="inlineStr">
        <x:is>
          <x:t xml:space="preserve">News</x:t>
        </x:is>
      </x:c>
      <x:c r="F7" s="64" t="inlineStr">
        <x:is>
          <x:t xml:space="preserve">1H</x:t>
        </x:is>
      </x:c>
    </x:row>
    <x:row r="8">
      <x:c r="C8" s="64" t="inlineStr">
        <x:is>
          <x:t xml:space="preserve">Autre</x:t>
        </x:is>
      </x:c>
      <x:c r="F8" s="64" t="inlineStr">
        <x:is>
          <x:t xml:space="preserve">4H</x:t>
        </x:is>
      </x:c>
    </x:row>
    <x:row r="9">
      <x:c r="F9" s="64" t="inlineStr">
        <x:is>
          <x:t xml:space="preserve">Daily</x:t>
        </x:is>
      </x:c>
    </x:row>
  </x:sheetData>
  <x:pageMargins left="0.7" right="0.7" top="0.75" bottom="0.75" header="0.3" footer="0.3"/>
</x:worksheet>
</file>