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nnées Windows\Bureau\"/>
    </mc:Choice>
  </mc:AlternateContent>
  <bookViews>
    <workbookView xWindow="0" yWindow="0" windowWidth="17256" windowHeight="5772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2" i="1" l="1"/>
  <c r="M24" i="1" s="1"/>
  <c r="M25" i="1" s="1"/>
  <c r="M26" i="1" l="1"/>
  <c r="H11" i="1"/>
  <c r="D14" i="1"/>
  <c r="D10" i="1"/>
  <c r="H6" i="1"/>
  <c r="G6" i="1"/>
  <c r="F6" i="1"/>
  <c r="D12" i="1" s="1"/>
  <c r="M12" i="1"/>
  <c r="M15" i="1" s="1"/>
  <c r="K12" i="1"/>
  <c r="M6" i="1"/>
  <c r="L12" i="1" l="1"/>
  <c r="L15" i="1" s="1"/>
  <c r="K9" i="1"/>
  <c r="K6" i="1"/>
  <c r="K7" i="1" s="1"/>
  <c r="K8" i="1" s="1"/>
  <c r="D15" i="1" l="1"/>
</calcChain>
</file>

<file path=xl/sharedStrings.xml><?xml version="1.0" encoding="utf-8"?>
<sst xmlns="http://schemas.openxmlformats.org/spreadsheetml/2006/main" count="41" uniqueCount="36">
  <si>
    <t>Capital</t>
  </si>
  <si>
    <t>Nombre de lots</t>
  </si>
  <si>
    <t>Nombre d'unités</t>
  </si>
  <si>
    <t>lots</t>
  </si>
  <si>
    <t>mini-lots</t>
  </si>
  <si>
    <t>micro-lots</t>
  </si>
  <si>
    <t>nano-lots</t>
  </si>
  <si>
    <t>Pips parcourus</t>
  </si>
  <si>
    <t>Spread</t>
  </si>
  <si>
    <t>Valeur (Devise 1)</t>
  </si>
  <si>
    <t>Valeur (Devise 2)</t>
  </si>
  <si>
    <t>P/L (Devise 1)</t>
  </si>
  <si>
    <t>P/L (Devise 2)</t>
  </si>
  <si>
    <t>P/L (1 = JPY)</t>
  </si>
  <si>
    <t>P/L (2 = JPY)</t>
  </si>
  <si>
    <t>Perte acceptée (%)</t>
  </si>
  <si>
    <t>Potentiel de gain minimal (%)</t>
  </si>
  <si>
    <t>Perte max journalière (%)</t>
  </si>
  <si>
    <t>Stop-loss</t>
  </si>
  <si>
    <t>Cours d'entrée</t>
  </si>
  <si>
    <t>Prix du pip</t>
  </si>
  <si>
    <t>Taille du lot</t>
  </si>
  <si>
    <t>Cours de sortie</t>
  </si>
  <si>
    <t>P/L (w/ spread)</t>
  </si>
  <si>
    <t>Stop-loss (points)</t>
  </si>
  <si>
    <t>Stop-loss (cours)</t>
  </si>
  <si>
    <t>Gain</t>
  </si>
  <si>
    <t>Gain /30</t>
  </si>
  <si>
    <t>Gain /12</t>
  </si>
  <si>
    <t>Levier</t>
  </si>
  <si>
    <t>Calculateur de stop-loss rapide</t>
  </si>
  <si>
    <t>Calculateur Forex</t>
  </si>
  <si>
    <t>Intérêts (%)</t>
  </si>
  <si>
    <t>Calculateur d'intérêts</t>
  </si>
  <si>
    <t>Capital + intérêts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</si>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</sst>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1"/>
      <name val="Arial Rounded MT Bold"/>
      <family val="2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0" fillId="0" borderId="8" xfId="0" applyBorder="1"/>
    <xf numFmtId="0" fontId="0" fillId="3" borderId="4" xfId="0" applyFill="1" applyBorder="1"/>
    <xf numFmtId="0" fontId="0" fillId="4" borderId="9" xfId="0" applyFill="1" applyBorder="1"/>
    <xf numFmtId="0" fontId="0" fillId="4" borderId="4" xfId="0" applyFill="1" applyBorder="1"/>
    <xf numFmtId="0" fontId="0" fillId="3" borderId="10" xfId="0" applyFill="1" applyBorder="1"/>
    <xf numFmtId="0" fontId="2" fillId="0" borderId="5" xfId="0" applyFont="1" applyBorder="1"/>
    <xf numFmtId="0" fontId="2" fillId="0" borderId="11" xfId="0" applyFont="1" applyBorder="1"/>
    <xf numFmtId="0" fontId="0" fillId="0" borderId="12" xfId="0" applyBorder="1"/>
    <xf numFmtId="0" fontId="2" fillId="0" borderId="13" xfId="0" applyFont="1" applyBorder="1"/>
    <xf numFmtId="0" fontId="0" fillId="0" borderId="14" xfId="0" applyBorder="1"/>
    <xf numFmtId="0" fontId="2" fillId="0" borderId="15" xfId="0" applyFont="1" applyBorder="1"/>
    <xf numFmtId="0" fontId="0" fillId="0" borderId="16" xfId="0" applyBorder="1"/>
    <xf numFmtId="164" fontId="0" fillId="0" borderId="8" xfId="0" applyNumberFormat="1" applyBorder="1"/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4" xfId="0" applyFill="1" applyBorder="1" applyAlignment="1">
      <alignment horizontal="left"/>
    </xf>
    <xf numFmtId="0" fontId="0" fillId="4" borderId="18" xfId="0" applyFill="1" applyBorder="1"/>
    <xf numFmtId="0" fontId="0" fillId="4" borderId="19" xfId="0" applyFill="1" applyBorder="1"/>
    <xf numFmtId="0" fontId="0" fillId="3" borderId="18" xfId="0" applyFill="1" applyBorder="1"/>
    <xf numFmtId="0" fontId="0" fillId="3" borderId="19" xfId="0" applyFill="1" applyBorder="1"/>
    <xf numFmtId="0" fontId="0" fillId="0" borderId="0" xfId="0" applyBorder="1"/>
    <xf numFmtId="164" fontId="2" fillId="0" borderId="13" xfId="0" applyNumberFormat="1" applyFont="1" applyBorder="1"/>
    <xf numFmtId="0" fontId="5" fillId="0" borderId="5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1" fillId="0" borderId="8" xfId="0" applyFont="1" applyBorder="1"/>
    <xf numFmtId="4" fontId="6" fillId="0" borderId="8" xfId="0" applyNumberFormat="1" applyFont="1" applyBorder="1"/>
    <xf numFmtId="0" fontId="0" fillId="0" borderId="13" xfId="0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0" fillId="0" borderId="23" xfId="0" applyFill="1" applyBorder="1" applyAlignment="1">
      <alignment horizontal="left"/>
    </xf>
    <xf numFmtId="0" fontId="1" fillId="0" borderId="24" xfId="0" applyFont="1" applyFill="1" applyBorder="1" applyAlignment="1">
      <alignment horizontal="left"/>
    </xf>
    <xf numFmtId="0" fontId="0" fillId="0" borderId="25" xfId="0" applyBorder="1"/>
    <xf numFmtId="0" fontId="2" fillId="0" borderId="23" xfId="0" applyFont="1" applyBorder="1"/>
    <xf numFmtId="0" fontId="0" fillId="0" borderId="26" xfId="0" applyBorder="1"/>
    <xf numFmtId="0" fontId="0" fillId="0" borderId="27" xfId="0" applyBorder="1"/>
    <xf numFmtId="0" fontId="2" fillId="0" borderId="28" xfId="0" applyFont="1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7" fillId="6" borderId="21" xfId="0" applyFont="1" applyFill="1" applyBorder="1" applyAlignment="1">
      <alignment horizontal="center"/>
    </xf>
    <xf numFmtId="0" fontId="7" fillId="6" borderId="22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6" borderId="17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0" fillId="5" borderId="0" xfId="0" applyFill="1"/>
    <xf numFmtId="164" fontId="0" fillId="5" borderId="0" xfId="0" applyNumberFormat="1" applyFill="1"/>
    <xf numFmtId="164" fontId="0" fillId="5" borderId="20" xfId="0" applyNumberFormat="1" applyFill="1" applyBorder="1"/>
    <xf numFmtId="0" fontId="0" fillId="5" borderId="20" xfId="0" applyFill="1" applyBorder="1"/>
    <xf numFmtId="0" fontId="0" fillId="5" borderId="0" xfId="0" applyFill="1" applyBorder="1"/>
    <xf numFmtId="164" fontId="0" fillId="5" borderId="0" xfId="0" applyNumberFormat="1" applyFill="1" applyBorder="1"/>
    <xf numFmtId="4" fontId="0" fillId="5" borderId="0" xfId="0" applyNumberFormat="1" applyFill="1" applyBorder="1"/>
    <xf numFmtId="0" fontId="0" fillId="5" borderId="32" xfId="0" applyFill="1" applyBorder="1"/>
    <xf numFmtId="0" fontId="0" fillId="0" borderId="34" xfId="0" applyBorder="1"/>
    <xf numFmtId="0" fontId="0" fillId="7" borderId="4" xfId="0" applyFill="1" applyBorder="1"/>
    <xf numFmtId="0" fontId="2" fillId="0" borderId="33" xfId="0" applyFont="1" applyBorder="1"/>
    <xf numFmtId="0" fontId="2" fillId="0" borderId="0" xfId="0" applyFont="1"/>
    <xf numFmtId="0" fontId="2" fillId="0" borderId="26" xfId="0" applyFont="1" applyBorder="1"/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theme="9"/>
      </font>
    </dxf>
    <dxf>
      <font>
        <color rgb="FF9C0006"/>
      </font>
    </dxf>
    <dxf>
      <font>
        <b/>
        <i val="0"/>
        <color theme="9"/>
      </font>
    </dxf>
    <dxf>
      <font>
        <color rgb="FF9C0006"/>
      </font>
    </dxf>
    <dxf>
      <font>
        <b/>
        <i val="0"/>
        <color theme="9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F14" sqref="F14"/>
    </sheetView>
  </sheetViews>
  <sheetFormatPr baseColWidth="10" defaultRowHeight="14.4" x14ac:dyDescent="0.3"/>
  <cols>
    <col min="1" max="1" width="2.5546875" style="2" customWidth="1"/>
    <col min="2" max="2" width="3.33203125" customWidth="1"/>
    <col min="3" max="3" width="15.109375" customWidth="1"/>
    <col min="4" max="4" width="11.33203125" customWidth="1"/>
    <col min="5" max="5" width="2.44140625" customWidth="1"/>
    <col min="6" max="6" width="19.33203125" customWidth="1"/>
    <col min="7" max="7" width="27" customWidth="1"/>
    <col min="8" max="8" width="23.33203125" customWidth="1"/>
    <col min="9" max="9" width="3" customWidth="1"/>
    <col min="10" max="10" width="16.33203125" customWidth="1"/>
    <col min="11" max="11" width="14.77734375" customWidth="1"/>
    <col min="12" max="12" width="15.77734375" customWidth="1"/>
    <col min="13" max="13" width="15.88671875" customWidth="1"/>
    <col min="14" max="14" width="3.21875" customWidth="1"/>
    <col min="16" max="16" width="17.5546875" customWidth="1"/>
  </cols>
  <sheetData>
    <row r="1" spans="1:16" s="1" customFormat="1" ht="15" thickBot="1" x14ac:dyDescent="0.35">
      <c r="A1" s="3"/>
    </row>
    <row r="2" spans="1:16" ht="15" thickBot="1" x14ac:dyDescent="0.35">
      <c r="B2" s="53"/>
      <c r="C2" s="35"/>
      <c r="D2" s="36"/>
      <c r="E2" s="36"/>
      <c r="F2" s="36"/>
      <c r="G2" s="36"/>
      <c r="H2" s="36"/>
      <c r="I2" s="36"/>
      <c r="J2" s="36"/>
      <c r="K2" s="36"/>
      <c r="L2" s="36"/>
      <c r="M2" s="37"/>
      <c r="N2" s="53"/>
    </row>
    <row r="3" spans="1:16" ht="15" thickBot="1" x14ac:dyDescent="0.35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6" ht="15" thickBot="1" x14ac:dyDescent="0.35">
      <c r="B4" s="53"/>
      <c r="C4" s="19" t="s">
        <v>0</v>
      </c>
      <c r="D4" s="25">
        <v>1000</v>
      </c>
      <c r="E4" s="53"/>
      <c r="F4" s="17" t="s">
        <v>15</v>
      </c>
      <c r="G4" s="7" t="s">
        <v>16</v>
      </c>
      <c r="H4" s="18" t="s">
        <v>17</v>
      </c>
      <c r="I4" s="53"/>
      <c r="J4" s="50" t="s">
        <v>31</v>
      </c>
      <c r="K4" s="51"/>
      <c r="L4" s="51"/>
      <c r="M4" s="52"/>
      <c r="N4" s="53"/>
    </row>
    <row r="5" spans="1:16" ht="15" thickBot="1" x14ac:dyDescent="0.35">
      <c r="B5" s="53"/>
      <c r="C5" s="53"/>
      <c r="D5" s="53"/>
      <c r="E5" s="55"/>
      <c r="F5" s="26">
        <v>1</v>
      </c>
      <c r="G5" s="27">
        <v>2</v>
      </c>
      <c r="H5" s="26">
        <v>3</v>
      </c>
      <c r="I5" s="53"/>
      <c r="J5" s="6" t="s">
        <v>2</v>
      </c>
      <c r="K5" s="33" t="s">
        <v>1</v>
      </c>
      <c r="L5" s="34"/>
      <c r="M5" s="8" t="s">
        <v>9</v>
      </c>
      <c r="N5" s="53"/>
    </row>
    <row r="6" spans="1:16" ht="15" thickBot="1" x14ac:dyDescent="0.35">
      <c r="B6" s="53"/>
      <c r="C6" s="20" t="s">
        <v>19</v>
      </c>
      <c r="D6" s="4">
        <v>9908.5</v>
      </c>
      <c r="E6" s="56"/>
      <c r="F6" s="28">
        <f>(D4/100)*F5</f>
        <v>10</v>
      </c>
      <c r="G6" s="29">
        <f>(D4/100)*G5</f>
        <v>20</v>
      </c>
      <c r="H6" s="28">
        <f>(D4/100)*H5</f>
        <v>30</v>
      </c>
      <c r="I6" s="53"/>
      <c r="J6" s="40">
        <v>100000</v>
      </c>
      <c r="K6" s="10">
        <f>J6/100000</f>
        <v>1</v>
      </c>
      <c r="L6" s="11" t="s">
        <v>3</v>
      </c>
      <c r="M6" s="41">
        <f>(0.0001/J9)*J6</f>
        <v>7.5397722988765734</v>
      </c>
      <c r="N6" s="53"/>
    </row>
    <row r="7" spans="1:16" ht="15" thickBot="1" x14ac:dyDescent="0.35">
      <c r="B7" s="53"/>
      <c r="C7" s="7" t="s">
        <v>18</v>
      </c>
      <c r="D7" s="30">
        <v>9885.5</v>
      </c>
      <c r="E7" s="57"/>
      <c r="F7" s="53"/>
      <c r="G7" s="53"/>
      <c r="H7" s="53"/>
      <c r="I7" s="53"/>
      <c r="J7" s="57"/>
      <c r="K7" s="12">
        <f>K6*10</f>
        <v>10</v>
      </c>
      <c r="L7" s="13" t="s">
        <v>4</v>
      </c>
      <c r="M7" s="60"/>
      <c r="N7" s="53"/>
    </row>
    <row r="8" spans="1:16" ht="15" thickBot="1" x14ac:dyDescent="0.35">
      <c r="B8" s="53"/>
      <c r="C8" s="21" t="s">
        <v>22</v>
      </c>
      <c r="D8" s="4">
        <v>9945.5</v>
      </c>
      <c r="E8" s="57"/>
      <c r="F8" s="53"/>
      <c r="G8" s="53"/>
      <c r="H8" s="53"/>
      <c r="I8" s="53"/>
      <c r="J8" s="6" t="s">
        <v>19</v>
      </c>
      <c r="K8" s="12">
        <f>K7*10</f>
        <v>100</v>
      </c>
      <c r="L8" s="13" t="s">
        <v>5</v>
      </c>
      <c r="M8" s="8" t="s">
        <v>10</v>
      </c>
      <c r="N8" s="53"/>
    </row>
    <row r="9" spans="1:16" ht="15" thickBot="1" x14ac:dyDescent="0.35">
      <c r="B9" s="53"/>
      <c r="C9" s="53"/>
      <c r="D9" s="53"/>
      <c r="E9" s="57"/>
      <c r="F9" s="53"/>
      <c r="G9" s="48" t="s">
        <v>30</v>
      </c>
      <c r="H9" s="49"/>
      <c r="I9" s="53"/>
      <c r="J9" s="40">
        <v>1.3263</v>
      </c>
      <c r="K9" s="14">
        <f>J6/100</f>
        <v>1000</v>
      </c>
      <c r="L9" s="15" t="s">
        <v>6</v>
      </c>
      <c r="M9" s="41">
        <v>10</v>
      </c>
      <c r="N9" s="53"/>
    </row>
    <row r="10" spans="1:16" ht="15" thickBot="1" x14ac:dyDescent="0.35">
      <c r="B10" s="53"/>
      <c r="C10" s="22" t="s">
        <v>35</v>
      </c>
      <c r="D10" s="4">
        <f>D6-D7</f>
        <v>23</v>
      </c>
      <c r="E10" s="53"/>
      <c r="F10" s="53"/>
      <c r="G10" s="21" t="s">
        <v>24</v>
      </c>
      <c r="H10" s="38">
        <v>6</v>
      </c>
      <c r="I10" s="53"/>
      <c r="J10" s="57"/>
      <c r="K10" s="57"/>
      <c r="L10" s="57"/>
      <c r="M10" s="60"/>
      <c r="N10" s="53"/>
    </row>
    <row r="11" spans="1:16" ht="15" thickBot="1" x14ac:dyDescent="0.35">
      <c r="B11" s="53"/>
      <c r="C11" s="7" t="s">
        <v>20</v>
      </c>
      <c r="D11" s="16">
        <v>1</v>
      </c>
      <c r="E11" s="57"/>
      <c r="F11" s="53"/>
      <c r="G11" s="23" t="s">
        <v>25</v>
      </c>
      <c r="H11" s="39">
        <f>D6-H10</f>
        <v>9902.5</v>
      </c>
      <c r="I11" s="53"/>
      <c r="J11" s="6" t="s">
        <v>22</v>
      </c>
      <c r="K11" s="5" t="s">
        <v>7</v>
      </c>
      <c r="L11" s="5" t="s">
        <v>11</v>
      </c>
      <c r="M11" s="8" t="s">
        <v>12</v>
      </c>
      <c r="N11" s="53"/>
    </row>
    <row r="12" spans="1:16" ht="15" thickBot="1" x14ac:dyDescent="0.35">
      <c r="B12" s="53"/>
      <c r="C12" s="23" t="s">
        <v>21</v>
      </c>
      <c r="D12" s="31">
        <f>F6/(D10*D11)</f>
        <v>0.43478260869565216</v>
      </c>
      <c r="E12" s="58"/>
      <c r="F12" s="53"/>
      <c r="G12" s="53"/>
      <c r="H12" s="53"/>
      <c r="I12" s="53"/>
      <c r="J12" s="43">
        <v>1.3288</v>
      </c>
      <c r="K12" s="9">
        <f>(J12-J9)*10000</f>
        <v>24.999999999999467</v>
      </c>
      <c r="L12" s="9">
        <f>(K12-J15)*M6</f>
        <v>173.41476287415716</v>
      </c>
      <c r="M12" s="44">
        <f>(K12-J15)*M9</f>
        <v>229.99999999999466</v>
      </c>
      <c r="N12" s="53"/>
    </row>
    <row r="13" spans="1:16" ht="15" thickBot="1" x14ac:dyDescent="0.35">
      <c r="B13" s="53"/>
      <c r="C13" s="53"/>
      <c r="D13" s="53"/>
      <c r="E13" s="59"/>
      <c r="F13" s="53"/>
      <c r="G13" s="53"/>
      <c r="H13" s="53"/>
      <c r="I13" s="53"/>
      <c r="J13" s="57"/>
      <c r="K13" s="57"/>
      <c r="L13" s="57"/>
      <c r="M13" s="60"/>
      <c r="N13" s="53"/>
    </row>
    <row r="14" spans="1:16" ht="15" thickBot="1" x14ac:dyDescent="0.35">
      <c r="B14" s="53"/>
      <c r="C14" s="22" t="s">
        <v>7</v>
      </c>
      <c r="D14" s="4">
        <f>D8-D6</f>
        <v>37</v>
      </c>
      <c r="E14" s="53"/>
      <c r="F14" s="53"/>
      <c r="G14" s="53"/>
      <c r="H14" s="53"/>
      <c r="I14" s="53"/>
      <c r="J14" s="7" t="s">
        <v>8</v>
      </c>
      <c r="K14" s="57"/>
      <c r="L14" s="5" t="s">
        <v>13</v>
      </c>
      <c r="M14" s="8" t="s">
        <v>14</v>
      </c>
      <c r="N14" s="53"/>
    </row>
    <row r="15" spans="1:16" ht="15" thickBot="1" x14ac:dyDescent="0.35">
      <c r="B15" s="53"/>
      <c r="C15" s="23" t="s">
        <v>23</v>
      </c>
      <c r="D15" s="16">
        <f>(D14-D17)*D11</f>
        <v>32</v>
      </c>
      <c r="E15" s="57"/>
      <c r="F15" s="53"/>
      <c r="G15" s="53"/>
      <c r="H15" s="53"/>
      <c r="I15" s="53"/>
      <c r="J15" s="45">
        <v>2</v>
      </c>
      <c r="K15" s="57"/>
      <c r="L15" s="46">
        <f>L12*10</f>
        <v>1734.1476287415717</v>
      </c>
      <c r="M15" s="47">
        <f>M12*10</f>
        <v>2299.9999999999463</v>
      </c>
      <c r="N15" s="53"/>
    </row>
    <row r="16" spans="1:16" ht="15" thickBot="1" x14ac:dyDescent="0.35">
      <c r="B16" s="53"/>
      <c r="C16" s="53"/>
      <c r="D16" s="53"/>
      <c r="E16" s="58"/>
      <c r="F16" s="53"/>
      <c r="G16" s="53"/>
      <c r="H16" s="53"/>
      <c r="I16" s="53"/>
      <c r="J16" s="53"/>
      <c r="K16" s="53"/>
      <c r="L16" s="53"/>
      <c r="M16" s="53"/>
      <c r="N16" s="53"/>
      <c r="P16" s="24"/>
    </row>
    <row r="17" spans="2:17" ht="15" thickBot="1" x14ac:dyDescent="0.35">
      <c r="B17" s="53"/>
      <c r="C17" s="7" t="s">
        <v>8</v>
      </c>
      <c r="D17" s="32">
        <v>5</v>
      </c>
      <c r="E17" s="53"/>
      <c r="F17" s="53"/>
      <c r="G17" s="53"/>
      <c r="H17" s="53"/>
      <c r="I17" s="53"/>
      <c r="J17" s="53"/>
      <c r="K17" s="53"/>
      <c r="L17" s="53"/>
      <c r="M17" s="53"/>
      <c r="N17" s="53"/>
      <c r="Q17" s="64"/>
    </row>
    <row r="18" spans="2:17" ht="15" thickBot="1" x14ac:dyDescent="0.35">
      <c r="B18" s="53"/>
      <c r="C18" s="7" t="s">
        <v>29</v>
      </c>
      <c r="D18" s="4">
        <v>1</v>
      </c>
      <c r="E18" s="53"/>
      <c r="F18" s="53"/>
      <c r="G18" s="53"/>
      <c r="H18" s="53"/>
      <c r="I18" s="53"/>
      <c r="J18" s="53"/>
      <c r="K18" s="53"/>
      <c r="L18" s="53"/>
      <c r="M18" s="53"/>
      <c r="N18" s="53"/>
    </row>
    <row r="19" spans="2:17" ht="15" thickBot="1" x14ac:dyDescent="0.35"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</row>
    <row r="20" spans="2:17" ht="15" thickBot="1" x14ac:dyDescent="0.35"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66" t="s">
        <v>33</v>
      </c>
      <c r="M20" s="67"/>
      <c r="N20" s="53"/>
    </row>
    <row r="21" spans="2:17" ht="15" thickBot="1" x14ac:dyDescent="0.35">
      <c r="B21" s="53"/>
      <c r="C21" s="53"/>
      <c r="D21" s="54"/>
      <c r="E21" s="53"/>
      <c r="F21" s="53"/>
      <c r="G21" s="53"/>
      <c r="H21" s="53"/>
      <c r="I21" s="53"/>
      <c r="J21" s="53"/>
      <c r="K21" s="53"/>
      <c r="L21" s="62" t="s">
        <v>0</v>
      </c>
      <c r="M21" s="63">
        <v>80000</v>
      </c>
      <c r="N21" s="53"/>
    </row>
    <row r="22" spans="2:17" ht="15" thickBot="1" x14ac:dyDescent="0.35"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" t="s">
        <v>34</v>
      </c>
      <c r="M22" s="65">
        <f>M21+(M21/100)*M23</f>
        <v>96000</v>
      </c>
      <c r="N22" s="53"/>
    </row>
    <row r="23" spans="2:17" ht="15" thickBot="1" x14ac:dyDescent="0.35"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62" t="s">
        <v>32</v>
      </c>
      <c r="M23" s="42">
        <v>20</v>
      </c>
      <c r="N23" s="53"/>
    </row>
    <row r="24" spans="2:17" ht="15" thickBot="1" x14ac:dyDescent="0.35"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" t="s">
        <v>26</v>
      </c>
      <c r="M24" s="42">
        <f>M22-M21</f>
        <v>16000</v>
      </c>
      <c r="N24" s="53"/>
    </row>
    <row r="25" spans="2:17" ht="15" thickBot="1" x14ac:dyDescent="0.35">
      <c r="B25" s="53"/>
      <c r="C25" s="53"/>
      <c r="D25" s="53"/>
      <c r="E25" s="53"/>
      <c r="F25" s="53"/>
      <c r="G25" s="53"/>
      <c r="H25" s="53"/>
      <c r="I25" s="53"/>
      <c r="J25" s="57"/>
      <c r="K25" s="53"/>
      <c r="L25" s="5" t="s">
        <v>27</v>
      </c>
      <c r="M25" s="42">
        <f>M24/30</f>
        <v>533.33333333333337</v>
      </c>
      <c r="N25" s="53"/>
    </row>
    <row r="26" spans="2:17" ht="15" thickBot="1" x14ac:dyDescent="0.35"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" t="s">
        <v>28</v>
      </c>
      <c r="M26" s="61">
        <f>M24/12</f>
        <v>1333.3333333333333</v>
      </c>
      <c r="N26" s="53"/>
    </row>
    <row r="27" spans="2:17" x14ac:dyDescent="0.3"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</row>
    <row r="28" spans="2:17" x14ac:dyDescent="0.3"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</row>
    <row r="29" spans="2:17" x14ac:dyDescent="0.3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</row>
  </sheetData>
  <mergeCells count="5">
    <mergeCell ref="K5:L5"/>
    <mergeCell ref="C2:M2"/>
    <mergeCell ref="G9:H9"/>
    <mergeCell ref="J4:M4"/>
    <mergeCell ref="L20:M20"/>
  </mergeCells>
  <conditionalFormatting sqref="L12:M12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L15:M15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D15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2">
    <dataValidation type="list" allowBlank="1" showInputMessage="1" showErrorMessage="1" sqref="D11">
      <formula1>"1,5,10,25"</formula1>
    </dataValidation>
    <dataValidation type="list" allowBlank="1" showInputMessage="1" showErrorMessage="1" sqref="D17">
      <formula1>"2,5,7"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</dc:creator>
  <cp:lastModifiedBy>Bryan</cp:lastModifiedBy>
  <dcterms:created xsi:type="dcterms:W3CDTF">2016-05-20T14:24:30Z</dcterms:created>
  <dcterms:modified xsi:type="dcterms:W3CDTF">2016-05-21T17:31:42Z</dcterms:modified>
</cp:coreProperties>
</file>