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D24" i="1" l="1"/>
  <c r="D22" i="1"/>
  <c r="D23" i="1" s="1"/>
  <c r="D20" i="1"/>
  <c r="D19" i="1" s="1"/>
  <c r="D18" i="1"/>
  <c r="D16" i="1"/>
  <c r="D17" i="1" s="1"/>
  <c r="D21" i="1" l="1"/>
  <c r="D12" i="1"/>
  <c r="D14" i="1"/>
  <c r="D15" i="1" s="1"/>
  <c r="C18" i="1"/>
  <c r="D13" i="1" l="1"/>
  <c r="C20" i="1"/>
  <c r="C16" i="1"/>
  <c r="C17" i="1" s="1"/>
  <c r="C24" i="1"/>
  <c r="C12" i="1"/>
  <c r="C19" i="1"/>
  <c r="C22" i="1"/>
  <c r="C14" i="1"/>
  <c r="B18" i="1"/>
  <c r="B12" i="1" s="1"/>
  <c r="C15" i="1" l="1"/>
  <c r="C21" i="1"/>
  <c r="C13" i="1"/>
  <c r="C23" i="1"/>
  <c r="B20" i="1"/>
  <c r="B22" i="1"/>
  <c r="B24" i="1"/>
  <c r="B16" i="1"/>
  <c r="B17" i="1" s="1"/>
  <c r="B14" i="1"/>
  <c r="B15" i="1" l="1"/>
  <c r="B23" i="1"/>
  <c r="B21" i="1"/>
  <c r="B19" i="1"/>
  <c r="B13" i="1"/>
</calcChain>
</file>

<file path=xl/sharedStrings.xml><?xml version="1.0" encoding="utf-8"?>
<sst xmlns="http://schemas.openxmlformats.org/spreadsheetml/2006/main" count="30" uniqueCount="30">
  <si>
    <t>Ouverture</t>
  </si>
  <si>
    <t>R4</t>
  </si>
  <si>
    <t>R3</t>
  </si>
  <si>
    <t>R2</t>
  </si>
  <si>
    <t>R1</t>
  </si>
  <si>
    <t>Point Pivot</t>
  </si>
  <si>
    <t>S1</t>
  </si>
  <si>
    <t>S2</t>
  </si>
  <si>
    <t>S3</t>
  </si>
  <si>
    <t>S4</t>
  </si>
  <si>
    <t>mR1</t>
  </si>
  <si>
    <t>mR2</t>
  </si>
  <si>
    <t>mR3</t>
  </si>
  <si>
    <t>mR4</t>
  </si>
  <si>
    <t>mS1</t>
  </si>
  <si>
    <t>mS2</t>
  </si>
  <si>
    <t>mS3</t>
  </si>
  <si>
    <t>mS4</t>
  </si>
  <si>
    <t>Plus bas (B)</t>
  </si>
  <si>
    <t>Plus haut (H)</t>
  </si>
  <si>
    <t xml:space="preserve">Date : </t>
  </si>
  <si>
    <t>CALCUL DES PPV</t>
  </si>
  <si>
    <t>PPJ Simple</t>
  </si>
  <si>
    <t>Journalier</t>
  </si>
  <si>
    <t>Hebdomadaire</t>
  </si>
  <si>
    <t>Mensuel</t>
  </si>
  <si>
    <t>PPH Simple</t>
  </si>
  <si>
    <t>PPM Simple</t>
  </si>
  <si>
    <t>Clôture ( C )</t>
  </si>
  <si>
    <t>mardi 21/6/2016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</si>
</sst>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0" fillId="2" borderId="0" xfId="0" applyFill="1"/>
    <xf numFmtId="0" fontId="0" fillId="3" borderId="0" xfId="0" applyFill="1"/>
    <xf numFmtId="0" fontId="2" fillId="4" borderId="0" xfId="0" applyFont="1" applyFill="1"/>
    <xf numFmtId="0" fontId="0" fillId="4" borderId="0" xfId="0" applyFill="1"/>
    <xf numFmtId="0" fontId="0" fillId="5" borderId="0" xfId="0" applyFill="1"/>
    <xf numFmtId="0" fontId="2" fillId="2" borderId="3" xfId="0" applyFont="1" applyFill="1" applyBorder="1"/>
    <xf numFmtId="0" fontId="2" fillId="3" borderId="3" xfId="0" applyFont="1" applyFill="1" applyBorder="1"/>
    <xf numFmtId="0" fontId="2" fillId="5" borderId="3" xfId="0" applyFont="1" applyFill="1" applyBorder="1"/>
    <xf numFmtId="0" fontId="0" fillId="0" borderId="3" xfId="0" applyBorder="1"/>
    <xf numFmtId="0" fontId="0" fillId="0" borderId="4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6" borderId="2" xfId="0" applyFont="1" applyFill="1" applyBorder="1"/>
    <xf numFmtId="0" fontId="2" fillId="6" borderId="3" xfId="0" applyFont="1" applyFill="1" applyBorder="1"/>
    <xf numFmtId="0" fontId="2" fillId="6" borderId="4" xfId="0" applyFont="1" applyFill="1" applyBorder="1"/>
    <xf numFmtId="0" fontId="2" fillId="6" borderId="5" xfId="0" applyFont="1" applyFill="1" applyBorder="1"/>
    <xf numFmtId="0" fontId="2" fillId="6" borderId="1" xfId="0" applyFont="1" applyFill="1" applyBorder="1"/>
    <xf numFmtId="0" fontId="2" fillId="6" borderId="6" xfId="0" applyFont="1" applyFill="1" applyBorder="1"/>
    <xf numFmtId="0" fontId="2" fillId="6" borderId="1" xfId="0" applyFont="1" applyFill="1" applyBorder="1" applyAlignment="1">
      <alignment horizontal="center" vertical="center"/>
    </xf>
    <xf numFmtId="0" fontId="1" fillId="4" borderId="0" xfId="0" applyFont="1" applyFill="1"/>
    <xf numFmtId="164" fontId="0" fillId="0" borderId="10" xfId="0" applyNumberFormat="1" applyBorder="1"/>
    <xf numFmtId="164" fontId="0" fillId="2" borderId="3" xfId="0" applyNumberFormat="1" applyFill="1" applyBorder="1"/>
    <xf numFmtId="164" fontId="0" fillId="3" borderId="3" xfId="0" applyNumberFormat="1" applyFill="1" applyBorder="1"/>
    <xf numFmtId="164" fontId="0" fillId="5" borderId="3" xfId="0" applyNumberFormat="1" applyFill="1" applyBorder="1"/>
    <xf numFmtId="0" fontId="2" fillId="7" borderId="3" xfId="0" applyFont="1" applyFill="1" applyBorder="1"/>
    <xf numFmtId="164" fontId="0" fillId="7" borderId="3" xfId="0" applyNumberFormat="1" applyFill="1" applyBorder="1"/>
    <xf numFmtId="0" fontId="0" fillId="7" borderId="0" xfId="0" applyFill="1"/>
    <xf numFmtId="0" fontId="2" fillId="7" borderId="4" xfId="0" applyFont="1" applyFill="1" applyBorder="1"/>
    <xf numFmtId="164" fontId="0" fillId="7" borderId="4" xfId="0" applyNumberFormat="1" applyFill="1" applyBorder="1"/>
    <xf numFmtId="0" fontId="2" fillId="5" borderId="2" xfId="0" applyFont="1" applyFill="1" applyBorder="1"/>
    <xf numFmtId="164" fontId="0" fillId="5" borderId="2" xfId="0" applyNumberFormat="1" applyFill="1" applyBorder="1"/>
    <xf numFmtId="0" fontId="2" fillId="8" borderId="3" xfId="0" applyFont="1" applyFill="1" applyBorder="1"/>
    <xf numFmtId="164" fontId="0" fillId="8" borderId="3" xfId="0" applyNumberFormat="1" applyFill="1" applyBorder="1"/>
    <xf numFmtId="0" fontId="0" fillId="8" borderId="0" xfId="0" applyFill="1"/>
    <xf numFmtId="0" fontId="2" fillId="9" borderId="3" xfId="0" applyFont="1" applyFill="1" applyBorder="1"/>
    <xf numFmtId="164" fontId="0" fillId="9" borderId="3" xfId="0" applyNumberFormat="1" applyFill="1" applyBorder="1"/>
    <xf numFmtId="0" fontId="0" fillId="9" borderId="0" xfId="0" applyFill="1"/>
    <xf numFmtId="14" fontId="0" fillId="0" borderId="7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27</xdr:row>
      <xdr:rowOff>0</xdr:rowOff>
    </xdr:from>
    <xdr:ext cx="1485900" cy="2522220"/>
    <xdr:sp macro="" textlink="">
      <xdr:nvSpPr>
        <xdr:cNvPr id="2" name="ZoneTexte 1"/>
        <xdr:cNvSpPr txBox="1"/>
      </xdr:nvSpPr>
      <xdr:spPr>
        <a:xfrm>
          <a:off x="0" y="4991100"/>
          <a:ext cx="1485900" cy="2522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b="1" u="sng"/>
            <a:t>PPV simple 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R3=H+2x(Pivot-B)</a:t>
          </a:r>
          <a:endParaRPr lang="fr-FR" b="1">
            <a:solidFill>
              <a:srgbClr val="00B050"/>
            </a:solidFill>
            <a:effectLst/>
          </a:endParaRPr>
        </a:p>
        <a:p>
          <a:r>
            <a:rPr lang="fr-FR" sz="1100" b="1">
              <a:solidFill>
                <a:srgbClr val="92D050"/>
              </a:solidFill>
              <a:effectLst/>
              <a:latin typeface="+mn-lt"/>
              <a:ea typeface="+mn-ea"/>
              <a:cs typeface="+mn-cs"/>
            </a:rPr>
            <a:t>mR2=(R2+R3)/2</a:t>
          </a:r>
          <a:r>
            <a:rPr lang="fr-FR" sz="1100" b="1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 b="1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1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R2=Pivot+H-B</a:t>
          </a:r>
          <a:br>
            <a:rPr lang="fr-FR" sz="1100" b="1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1">
              <a:solidFill>
                <a:srgbClr val="92D050"/>
              </a:solidFill>
              <a:effectLst/>
              <a:latin typeface="+mn-lt"/>
              <a:ea typeface="+mn-ea"/>
              <a:cs typeface="+mn-cs"/>
            </a:rPr>
            <a:t>mR2=(R1+R2)/2</a:t>
          </a:r>
        </a:p>
        <a:p>
          <a:r>
            <a:rPr lang="fr-FR" sz="1100" b="1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R1=(2xPivot)-B</a:t>
          </a:r>
          <a:endParaRPr lang="fr-FR" b="1">
            <a:solidFill>
              <a:srgbClr val="00B050"/>
            </a:solidFill>
          </a:endParaRPr>
        </a:p>
        <a:p>
          <a:r>
            <a:rPr lang="fr-FR" b="1">
              <a:solidFill>
                <a:srgbClr val="92D050"/>
              </a:solidFill>
            </a:rPr>
            <a:t>mR1=(PPV+R1)/2</a:t>
          </a:r>
        </a:p>
        <a:p>
          <a:r>
            <a:rPr lang="fr-FR" b="1"/>
            <a:t>Pivot=(H + B + C)/3</a:t>
          </a:r>
          <a:br>
            <a:rPr lang="fr-FR" b="1"/>
          </a:br>
          <a:r>
            <a:rPr lang="fr-FR" b="1">
              <a:solidFill>
                <a:schemeClr val="accent6">
                  <a:lumMod val="40000"/>
                  <a:lumOff val="60000"/>
                </a:schemeClr>
              </a:solidFill>
            </a:rPr>
            <a:t>mS1=(PPV+S1)/2</a:t>
          </a:r>
        </a:p>
        <a:p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S1</a:t>
          </a:r>
          <a:r>
            <a:rPr lang="fr-FR" b="1">
              <a:solidFill>
                <a:srgbClr val="FF0000"/>
              </a:solidFill>
            </a:rPr>
            <a:t>=(2 x Pivot)-H</a:t>
          </a:r>
          <a:br>
            <a:rPr lang="fr-FR" b="1">
              <a:solidFill>
                <a:srgbClr val="FF0000"/>
              </a:solidFill>
            </a:rPr>
          </a:br>
          <a:r>
            <a:rPr lang="fr-FR" b="1">
              <a:solidFill>
                <a:schemeClr val="accent6">
                  <a:lumMod val="40000"/>
                  <a:lumOff val="60000"/>
                </a:schemeClr>
              </a:solidFill>
            </a:rPr>
            <a:t>mS2 = (S1+S2)/2</a:t>
          </a:r>
        </a:p>
        <a:p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S2</a:t>
          </a:r>
          <a:r>
            <a:rPr lang="fr-FR" b="1">
              <a:solidFill>
                <a:srgbClr val="FF0000"/>
              </a:solidFill>
            </a:rPr>
            <a:t>=Pivot-(H-B)</a:t>
          </a:r>
          <a:br>
            <a:rPr lang="fr-FR" b="1">
              <a:solidFill>
                <a:srgbClr val="FF0000"/>
              </a:solidFill>
            </a:rPr>
          </a:br>
          <a:r>
            <a:rPr lang="fr-FR" b="1">
              <a:solidFill>
                <a:schemeClr val="accent6">
                  <a:lumMod val="40000"/>
                  <a:lumOff val="60000"/>
                </a:schemeClr>
              </a:solidFill>
            </a:rPr>
            <a:t>mS3=(S2+S3)/2 </a:t>
          </a:r>
        </a:p>
        <a:p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S3</a:t>
          </a:r>
          <a:r>
            <a:rPr lang="fr-FR" b="1">
              <a:solidFill>
                <a:srgbClr val="FF0000"/>
              </a:solidFill>
            </a:rPr>
            <a:t>=B-2x(H-Pivot)</a:t>
          </a:r>
          <a:r>
            <a:rPr lang="fr-FR" b="1"/>
            <a:t/>
          </a:r>
          <a:br>
            <a:rPr lang="fr-FR" b="1"/>
          </a:br>
          <a:endParaRPr lang="fr-FR" sz="1100" b="1">
            <a:solidFill>
              <a:srgbClr val="00B05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abSelected="1" workbookViewId="0">
      <selection activeCell="B7" sqref="B7"/>
    </sheetView>
  </sheetViews>
  <sheetFormatPr baseColWidth="10" defaultColWidth="8.88671875" defaultRowHeight="14.4" x14ac:dyDescent="0.3"/>
  <cols>
    <col min="1" max="1" width="15" style="1" customWidth="1"/>
    <col min="2" max="2" width="15.6640625" customWidth="1"/>
    <col min="3" max="3" width="15.44140625" customWidth="1"/>
    <col min="4" max="4" width="17.5546875" customWidth="1"/>
  </cols>
  <sheetData>
    <row r="1" spans="1:20" s="5" customFormat="1" ht="15" thickBot="1" x14ac:dyDescent="0.35">
      <c r="A1" s="23" t="s">
        <v>21</v>
      </c>
    </row>
    <row r="2" spans="1:20" ht="15" thickBot="1" x14ac:dyDescent="0.35">
      <c r="A2" s="19" t="s">
        <v>20</v>
      </c>
      <c r="B2" s="41" t="s">
        <v>29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5" thickBot="1" x14ac:dyDescent="0.35">
      <c r="A3" s="4"/>
      <c r="B3" s="19" t="s">
        <v>23</v>
      </c>
      <c r="C3" s="20" t="s">
        <v>24</v>
      </c>
      <c r="D3" s="21" t="s">
        <v>25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x14ac:dyDescent="0.3">
      <c r="A4" s="16" t="s">
        <v>19</v>
      </c>
      <c r="B4" s="12">
        <v>9998</v>
      </c>
      <c r="C4" s="10">
        <v>9764.2999999999993</v>
      </c>
      <c r="D4" s="14">
        <v>10373.799999999999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x14ac:dyDescent="0.3">
      <c r="A5" s="17" t="s">
        <v>18</v>
      </c>
      <c r="B5" s="12">
        <v>9808.1</v>
      </c>
      <c r="C5" s="10">
        <v>9429.7000000000007</v>
      </c>
      <c r="D5" s="14">
        <v>9734.7999999999993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x14ac:dyDescent="0.3">
      <c r="A6" s="17" t="s">
        <v>28</v>
      </c>
      <c r="B6" s="12">
        <v>9988.7000000000007</v>
      </c>
      <c r="C6" s="10">
        <v>9695.1</v>
      </c>
      <c r="D6" s="24">
        <v>10264.299999999999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15" thickBot="1" x14ac:dyDescent="0.35">
      <c r="A7" s="18" t="s">
        <v>0</v>
      </c>
      <c r="B7" s="13"/>
      <c r="C7" s="11"/>
      <c r="D7" s="1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</row>
    <row r="8" spans="1:20" s="5" customFormat="1" ht="15" thickBot="1" x14ac:dyDescent="0.35">
      <c r="A8" s="4"/>
    </row>
    <row r="9" spans="1:20" ht="15" thickBot="1" x14ac:dyDescent="0.35">
      <c r="A9" s="4"/>
      <c r="B9" s="22" t="s">
        <v>22</v>
      </c>
      <c r="C9" s="22" t="s">
        <v>26</v>
      </c>
      <c r="D9" s="22" t="s">
        <v>27</v>
      </c>
      <c r="E9" s="5"/>
    </row>
    <row r="10" spans="1:20" s="6" customFormat="1" x14ac:dyDescent="0.3">
      <c r="A10" s="33" t="s">
        <v>1</v>
      </c>
      <c r="B10" s="34"/>
      <c r="C10" s="27"/>
      <c r="D10" s="27"/>
    </row>
    <row r="11" spans="1:20" s="40" customFormat="1" x14ac:dyDescent="0.3">
      <c r="A11" s="38" t="s">
        <v>13</v>
      </c>
      <c r="B11" s="39"/>
      <c r="C11" s="39"/>
      <c r="D11" s="39"/>
    </row>
    <row r="12" spans="1:20" s="6" customFormat="1" x14ac:dyDescent="0.3">
      <c r="A12" s="9" t="s">
        <v>2</v>
      </c>
      <c r="B12" s="27">
        <f>SUM(B4+2*(B18-B5))</f>
        <v>10245</v>
      </c>
      <c r="C12" s="27">
        <f>SUM(C4+2*(C18-C5))</f>
        <v>10164.299999999996</v>
      </c>
      <c r="D12" s="27">
        <f>SUM(D4+2*(D18-D5))</f>
        <v>11152.8</v>
      </c>
    </row>
    <row r="13" spans="1:20" s="40" customFormat="1" x14ac:dyDescent="0.3">
      <c r="A13" s="38" t="s">
        <v>12</v>
      </c>
      <c r="B13" s="39">
        <f>AVERAGE(B12,B14)</f>
        <v>10183.25</v>
      </c>
      <c r="C13" s="39">
        <f>AVERAGE(C12,C14)</f>
        <v>10064.299999999997</v>
      </c>
      <c r="D13" s="39">
        <f>AVERAGE(D12,D14)</f>
        <v>10958.05</v>
      </c>
    </row>
    <row r="14" spans="1:20" s="6" customFormat="1" x14ac:dyDescent="0.3">
      <c r="A14" s="9" t="s">
        <v>3</v>
      </c>
      <c r="B14" s="27">
        <f>SUM(B18+B4-B5)</f>
        <v>10121.499999999998</v>
      </c>
      <c r="C14" s="27">
        <f>SUM(C18+C4-C5)</f>
        <v>9964.2999999999993</v>
      </c>
      <c r="D14" s="27">
        <f>SUM(D18+D4-D5)</f>
        <v>10763.3</v>
      </c>
    </row>
    <row r="15" spans="1:20" s="40" customFormat="1" x14ac:dyDescent="0.3">
      <c r="A15" s="38" t="s">
        <v>11</v>
      </c>
      <c r="B15" s="39">
        <f>AVERAGE(B14,B16)</f>
        <v>10088.299999999999</v>
      </c>
      <c r="C15" s="39">
        <f>AVERAGE(C14,C16)</f>
        <v>9896.9999999999982</v>
      </c>
      <c r="D15" s="39">
        <f>AVERAGE(D14,D16)</f>
        <v>10638.55</v>
      </c>
    </row>
    <row r="16" spans="1:20" s="6" customFormat="1" x14ac:dyDescent="0.3">
      <c r="A16" s="9" t="s">
        <v>4</v>
      </c>
      <c r="B16" s="27">
        <f>SUM(2*B18-B5)</f>
        <v>10055.1</v>
      </c>
      <c r="C16" s="27">
        <f>SUM((2*C18)-C5)</f>
        <v>9829.6999999999971</v>
      </c>
      <c r="D16" s="27">
        <f>SUM((2*D18)-D5)</f>
        <v>10513.8</v>
      </c>
    </row>
    <row r="17" spans="1:4" s="3" customFormat="1" x14ac:dyDescent="0.3">
      <c r="A17" s="8" t="s">
        <v>10</v>
      </c>
      <c r="B17" s="26">
        <f>AVERAGE(B16,B18)</f>
        <v>9993.35</v>
      </c>
      <c r="C17" s="26">
        <f>AVERAGE(C16,C18)</f>
        <v>9729.6999999999971</v>
      </c>
      <c r="D17" s="26">
        <f>AVERAGE(D16,D18)</f>
        <v>10319.049999999999</v>
      </c>
    </row>
    <row r="18" spans="1:4" s="2" customFormat="1" x14ac:dyDescent="0.3">
      <c r="A18" s="7" t="s">
        <v>5</v>
      </c>
      <c r="B18" s="25">
        <f>SUM((B4+B5+B6)/3)</f>
        <v>9931.6</v>
      </c>
      <c r="C18" s="25">
        <f>SUM((C4+C5+C6)/3)</f>
        <v>9629.6999999999989</v>
      </c>
      <c r="D18" s="25">
        <f>SUM((D4+D5+D6)/3)</f>
        <v>10124.299999999999</v>
      </c>
    </row>
    <row r="19" spans="1:4" s="37" customFormat="1" x14ac:dyDescent="0.3">
      <c r="A19" s="35" t="s">
        <v>14</v>
      </c>
      <c r="B19" s="36">
        <f>AVERAGE(B18,B20)</f>
        <v>9898.4000000000015</v>
      </c>
      <c r="C19" s="36">
        <f>AVERAGE(C18,C20)</f>
        <v>9562.3999999999978</v>
      </c>
      <c r="D19" s="36">
        <f>AVERAGE(D18,D20)</f>
        <v>9999.5499999999993</v>
      </c>
    </row>
    <row r="20" spans="1:4" s="30" customFormat="1" x14ac:dyDescent="0.3">
      <c r="A20" s="28" t="s">
        <v>6</v>
      </c>
      <c r="B20" s="29">
        <f>SUM(2*B18-B4)</f>
        <v>9865.2000000000007</v>
      </c>
      <c r="C20" s="29">
        <f>SUM((2*C18)-C4)</f>
        <v>9495.0999999999985</v>
      </c>
      <c r="D20" s="29">
        <f>SUM((2*D18)-D4)</f>
        <v>9874.7999999999993</v>
      </c>
    </row>
    <row r="21" spans="1:4" s="37" customFormat="1" x14ac:dyDescent="0.3">
      <c r="A21" s="35" t="s">
        <v>15</v>
      </c>
      <c r="B21" s="36">
        <f>AVERAGE(B20,B22)</f>
        <v>9803.4500000000007</v>
      </c>
      <c r="C21" s="36">
        <f>AVERAGE(C20,C22)</f>
        <v>9395.0999999999985</v>
      </c>
      <c r="D21" s="36">
        <f>AVERAGE(D20,D22)</f>
        <v>9680.0499999999993</v>
      </c>
    </row>
    <row r="22" spans="1:4" s="30" customFormat="1" x14ac:dyDescent="0.3">
      <c r="A22" s="28" t="s">
        <v>7</v>
      </c>
      <c r="B22" s="29">
        <f>SUM(B18-(B4-B5))</f>
        <v>9741.7000000000007</v>
      </c>
      <c r="C22" s="29">
        <f>SUM(C18-(C4-C5))</f>
        <v>9295.1</v>
      </c>
      <c r="D22" s="29">
        <f>SUM(D18-(D4-D5))</f>
        <v>9485.2999999999993</v>
      </c>
    </row>
    <row r="23" spans="1:4" s="37" customFormat="1" x14ac:dyDescent="0.3">
      <c r="A23" s="35" t="s">
        <v>16</v>
      </c>
      <c r="B23" s="36">
        <f>AVERAGE(B22,B24)</f>
        <v>9708.5</v>
      </c>
      <c r="C23" s="36">
        <f>AVERAGE(C22,C24)</f>
        <v>9227.7999999999993</v>
      </c>
      <c r="D23" s="36">
        <f>AVERAGE(D22,D24)</f>
        <v>9360.5499999999993</v>
      </c>
    </row>
    <row r="24" spans="1:4" s="30" customFormat="1" x14ac:dyDescent="0.3">
      <c r="A24" s="28" t="s">
        <v>8</v>
      </c>
      <c r="B24" s="29">
        <f>SUM(B5-2*(B4-B18))</f>
        <v>9675.3000000000011</v>
      </c>
      <c r="C24" s="29">
        <f>SUM(C5-2*(C4-C18))</f>
        <v>9160.5</v>
      </c>
      <c r="D24" s="29">
        <f>SUM(D5-2*(D4-D18))</f>
        <v>9235.7999999999993</v>
      </c>
    </row>
    <row r="25" spans="1:4" s="37" customFormat="1" x14ac:dyDescent="0.3">
      <c r="A25" s="35" t="s">
        <v>17</v>
      </c>
      <c r="B25" s="36"/>
      <c r="C25" s="36"/>
      <c r="D25" s="36"/>
    </row>
    <row r="26" spans="1:4" s="30" customFormat="1" ht="15" thickBot="1" x14ac:dyDescent="0.35">
      <c r="A26" s="31" t="s">
        <v>9</v>
      </c>
      <c r="B26" s="32"/>
      <c r="C26" s="32"/>
      <c r="D26" s="32"/>
    </row>
    <row r="27" spans="1:4" s="5" customFormat="1" x14ac:dyDescent="0.3">
      <c r="A27" s="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2016-06-20T23:21:44Z</dcterms:modified>
</cp:coreProperties>
</file>