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800" windowHeight="10335"/>
  </bookViews>
  <sheets>
    <sheet name="données (2)" sheetId="5" r:id="rId1"/>
    <sheet name="données" sheetId="4" r:id="rId2"/>
    <sheet name="Feuil2" sheetId="2" r:id="rId3"/>
  </sheets>
  <calcPr calcId="145621"/>
</workbook>
</file>

<file path=xl/calcChain.xml><?xml version="1.0" encoding="utf-8"?>
<calcChain xmlns="http://schemas.openxmlformats.org/spreadsheetml/2006/main">
  <c r="AA3" i="5" l="1"/>
  <c r="A1" i="5" l="1"/>
  <c r="AG271" i="5" l="1"/>
  <c r="AH271" i="5"/>
  <c r="AG272" i="5"/>
  <c r="AH272" i="5"/>
  <c r="AG273" i="5"/>
  <c r="AH273" i="5"/>
  <c r="AG274" i="5"/>
  <c r="AH274" i="5"/>
  <c r="AG275" i="5"/>
  <c r="AH275" i="5"/>
  <c r="AG276" i="5"/>
  <c r="AH276" i="5"/>
  <c r="AG277" i="5"/>
  <c r="AH277" i="5"/>
  <c r="AG278" i="5"/>
  <c r="AH278" i="5"/>
  <c r="AG279" i="5"/>
  <c r="AH279" i="5"/>
  <c r="AG280" i="5"/>
  <c r="AH280" i="5"/>
  <c r="AG281" i="5"/>
  <c r="AH281" i="5"/>
  <c r="AG282" i="5"/>
  <c r="AH282" i="5"/>
  <c r="AG283" i="5"/>
  <c r="AH283" i="5"/>
  <c r="AG284" i="5"/>
  <c r="AH284" i="5"/>
  <c r="AG285" i="5"/>
  <c r="AH285" i="5"/>
  <c r="AG286" i="5"/>
  <c r="AH286" i="5"/>
  <c r="AG287" i="5"/>
  <c r="AH287" i="5"/>
  <c r="AG288" i="5"/>
  <c r="AH288" i="5"/>
  <c r="AG289" i="5"/>
  <c r="AH289" i="5"/>
  <c r="AG290" i="5"/>
  <c r="AH290" i="5"/>
  <c r="AG291" i="5"/>
  <c r="AH291" i="5"/>
  <c r="AG292" i="5"/>
  <c r="AH292" i="5"/>
  <c r="AG293" i="5"/>
  <c r="AH293" i="5"/>
  <c r="AG294" i="5"/>
  <c r="AH294" i="5"/>
  <c r="AG295" i="5"/>
  <c r="AH295" i="5"/>
  <c r="AG296" i="5"/>
  <c r="AH296" i="5"/>
  <c r="AG297" i="5"/>
  <c r="AH297" i="5"/>
  <c r="AG298" i="5"/>
  <c r="AH298" i="5"/>
  <c r="AG299" i="5"/>
  <c r="AH299" i="5"/>
  <c r="AG300" i="5"/>
  <c r="AH300" i="5"/>
  <c r="AG301" i="5"/>
  <c r="AH301" i="5"/>
  <c r="AG302" i="5"/>
  <c r="AH302" i="5"/>
  <c r="AG303" i="5"/>
  <c r="AH303" i="5"/>
  <c r="AG304" i="5"/>
  <c r="AH304" i="5"/>
  <c r="AG305" i="5"/>
  <c r="AH305" i="5"/>
  <c r="AG306" i="5"/>
  <c r="AH306" i="5"/>
  <c r="AG307" i="5"/>
  <c r="AH307" i="5"/>
  <c r="AG308" i="5"/>
  <c r="AH308" i="5"/>
  <c r="AG309" i="5"/>
  <c r="AH309" i="5"/>
  <c r="AG310" i="5"/>
  <c r="AH310" i="5"/>
  <c r="AG311" i="5"/>
  <c r="AH311" i="5"/>
  <c r="AG312" i="5"/>
  <c r="AH312" i="5"/>
  <c r="AG313" i="5"/>
  <c r="AH313" i="5"/>
  <c r="AG314" i="5"/>
  <c r="AH314" i="5"/>
  <c r="AG315" i="5"/>
  <c r="AH315" i="5"/>
  <c r="AG316" i="5"/>
  <c r="AH316" i="5"/>
  <c r="AG317" i="5"/>
  <c r="AH317" i="5"/>
  <c r="AG318" i="5"/>
  <c r="AH318" i="5"/>
  <c r="AG319" i="5"/>
  <c r="AH319" i="5"/>
  <c r="AG320" i="5"/>
  <c r="AH320" i="5"/>
  <c r="AG321" i="5"/>
  <c r="AH321" i="5"/>
  <c r="AG322" i="5"/>
  <c r="AH322" i="5"/>
  <c r="AG323" i="5"/>
  <c r="AH323" i="5"/>
  <c r="AG324" i="5"/>
  <c r="AH324" i="5"/>
  <c r="AG325" i="5"/>
  <c r="AH325" i="5"/>
  <c r="AG326" i="5"/>
  <c r="AH326" i="5"/>
  <c r="AG327" i="5"/>
  <c r="AH327" i="5"/>
  <c r="AG328" i="5"/>
  <c r="AH328" i="5"/>
  <c r="AG329" i="5"/>
  <c r="AH329" i="5"/>
  <c r="AG330" i="5"/>
  <c r="AH330" i="5"/>
  <c r="AG331" i="5"/>
  <c r="AH331" i="5"/>
  <c r="AG332" i="5"/>
  <c r="AH332" i="5"/>
  <c r="AG333" i="5"/>
  <c r="AH333" i="5"/>
  <c r="AG334" i="5"/>
  <c r="AH334" i="5"/>
  <c r="AG335" i="5"/>
  <c r="AH335" i="5"/>
  <c r="AG336" i="5"/>
  <c r="AH336" i="5"/>
  <c r="AG337" i="5"/>
  <c r="AH337" i="5"/>
  <c r="AG338" i="5"/>
  <c r="AH338" i="5"/>
  <c r="AG339" i="5"/>
  <c r="AH339" i="5"/>
  <c r="AG340" i="5"/>
  <c r="AH340" i="5"/>
  <c r="AG341" i="5"/>
  <c r="AH341" i="5"/>
  <c r="AG342" i="5"/>
  <c r="AH342" i="5"/>
  <c r="AG343" i="5"/>
  <c r="AH343" i="5"/>
  <c r="AG344" i="5"/>
  <c r="AH344" i="5"/>
  <c r="AG345" i="5"/>
  <c r="AH345" i="5"/>
  <c r="AG346" i="5"/>
  <c r="AH346" i="5"/>
  <c r="AG347" i="5"/>
  <c r="AH347" i="5"/>
  <c r="AG348" i="5"/>
  <c r="AH348" i="5"/>
  <c r="AG349" i="5"/>
  <c r="AH349" i="5"/>
  <c r="AG350" i="5"/>
  <c r="AH350" i="5"/>
  <c r="AG351" i="5"/>
  <c r="AH351" i="5"/>
  <c r="AG352" i="5"/>
  <c r="AH352" i="5"/>
  <c r="AG353" i="5"/>
  <c r="AH353" i="5"/>
  <c r="AG354" i="5"/>
  <c r="AH354" i="5"/>
  <c r="AG355" i="5"/>
  <c r="AH355" i="5"/>
  <c r="AG356" i="5"/>
  <c r="AH356" i="5"/>
  <c r="AG357" i="5"/>
  <c r="AH357" i="5"/>
  <c r="AG358" i="5"/>
  <c r="AH358" i="5"/>
  <c r="AG359" i="5"/>
  <c r="AH359" i="5"/>
  <c r="AG360" i="5"/>
  <c r="AH360" i="5"/>
  <c r="AG361" i="5"/>
  <c r="AH361" i="5"/>
  <c r="AG362" i="5"/>
  <c r="AH362" i="5"/>
  <c r="AG363" i="5"/>
  <c r="AH363" i="5"/>
  <c r="AG364" i="5"/>
  <c r="AH364" i="5"/>
  <c r="AG365" i="5"/>
  <c r="AH365" i="5"/>
  <c r="AG366" i="5"/>
  <c r="AH366" i="5"/>
  <c r="AG367" i="5"/>
  <c r="AH367" i="5"/>
  <c r="AG368" i="5"/>
  <c r="AH368" i="5"/>
  <c r="AG369" i="5"/>
  <c r="AH369" i="5"/>
  <c r="AG370" i="5"/>
  <c r="AH370" i="5"/>
  <c r="AG371" i="5"/>
  <c r="AH371" i="5"/>
  <c r="AG372" i="5"/>
  <c r="AH372" i="5"/>
  <c r="AG373" i="5"/>
  <c r="AH373" i="5"/>
  <c r="AG374" i="5"/>
  <c r="AH374" i="5"/>
  <c r="AG375" i="5"/>
  <c r="AH375" i="5"/>
  <c r="AG376" i="5"/>
  <c r="AH376" i="5"/>
  <c r="AG377" i="5"/>
  <c r="AH377" i="5"/>
  <c r="AG378" i="5"/>
  <c r="AH378" i="5"/>
  <c r="AG379" i="5"/>
  <c r="AH379" i="5"/>
  <c r="AG380" i="5"/>
  <c r="AH380" i="5"/>
  <c r="AG381" i="5"/>
  <c r="AH381" i="5"/>
  <c r="AG382" i="5"/>
  <c r="AH382" i="5"/>
  <c r="AG383" i="5"/>
  <c r="AH383" i="5"/>
  <c r="AG384" i="5"/>
  <c r="AH384" i="5"/>
  <c r="AG385" i="5"/>
  <c r="AH385" i="5"/>
  <c r="AG386" i="5"/>
  <c r="AH386" i="5"/>
  <c r="AG387" i="5"/>
  <c r="AH387" i="5"/>
  <c r="AG388" i="5"/>
  <c r="AH388" i="5"/>
  <c r="AG389" i="5"/>
  <c r="AH389" i="5"/>
  <c r="AG390" i="5"/>
  <c r="AH390" i="5"/>
  <c r="AG391" i="5"/>
  <c r="AH391" i="5"/>
  <c r="AG392" i="5"/>
  <c r="AH392" i="5"/>
  <c r="AG393" i="5"/>
  <c r="AH393" i="5"/>
  <c r="AG394" i="5"/>
  <c r="AH394" i="5"/>
  <c r="AG395" i="5"/>
  <c r="AH395" i="5"/>
  <c r="AG396" i="5"/>
  <c r="AH396" i="5"/>
  <c r="AG397" i="5"/>
  <c r="AH397" i="5"/>
  <c r="AG398" i="5"/>
  <c r="AH398" i="5"/>
  <c r="AG399" i="5"/>
  <c r="AH399" i="5"/>
  <c r="AG400" i="5"/>
  <c r="AH400" i="5"/>
  <c r="AG401" i="5"/>
  <c r="AH401" i="5"/>
  <c r="AG402" i="5"/>
  <c r="AH402" i="5"/>
  <c r="AG403" i="5"/>
  <c r="AH403" i="5"/>
  <c r="AG404" i="5"/>
  <c r="AH404" i="5"/>
  <c r="AG405" i="5"/>
  <c r="AH405" i="5"/>
  <c r="AG406" i="5"/>
  <c r="AH406" i="5"/>
  <c r="AG407" i="5"/>
  <c r="AH407" i="5"/>
  <c r="AG408" i="5"/>
  <c r="AH408" i="5"/>
  <c r="AG409" i="5"/>
  <c r="AH409" i="5"/>
  <c r="AG410" i="5"/>
  <c r="AH410" i="5"/>
  <c r="AG411" i="5"/>
  <c r="AH411" i="5"/>
  <c r="AG412" i="5"/>
  <c r="AH412" i="5"/>
  <c r="AG413" i="5"/>
  <c r="AH413" i="5"/>
  <c r="AG414" i="5"/>
  <c r="AH414" i="5"/>
  <c r="AG415" i="5"/>
  <c r="AH415" i="5"/>
  <c r="AG416" i="5"/>
  <c r="AH416" i="5"/>
  <c r="AG417" i="5"/>
  <c r="AH417" i="5"/>
  <c r="AG418" i="5"/>
  <c r="AH418" i="5"/>
  <c r="AG419" i="5"/>
  <c r="AH419" i="5"/>
  <c r="AG420" i="5"/>
  <c r="AH420" i="5"/>
  <c r="AG421" i="5"/>
  <c r="AH421" i="5"/>
  <c r="AG422" i="5"/>
  <c r="AH422" i="5"/>
  <c r="AG423" i="5"/>
  <c r="AH423" i="5"/>
  <c r="AG424" i="5"/>
  <c r="AH424" i="5"/>
  <c r="AG425" i="5"/>
  <c r="AH425" i="5"/>
  <c r="AG426" i="5"/>
  <c r="AH426" i="5"/>
  <c r="AG427" i="5"/>
  <c r="AH427" i="5"/>
  <c r="AG428" i="5"/>
  <c r="AH428" i="5"/>
  <c r="AG429" i="5"/>
  <c r="AH429" i="5"/>
  <c r="AG430" i="5"/>
  <c r="AH430" i="5"/>
  <c r="AG431" i="5"/>
  <c r="AH431" i="5"/>
  <c r="AG432" i="5"/>
  <c r="AH432" i="5"/>
  <c r="AG433" i="5"/>
  <c r="AH433" i="5"/>
  <c r="AG434" i="5"/>
  <c r="AH434" i="5"/>
  <c r="AG435" i="5"/>
  <c r="AH435" i="5"/>
  <c r="AG436" i="5"/>
  <c r="AH436" i="5"/>
  <c r="AG437" i="5"/>
  <c r="AH437" i="5"/>
  <c r="AG438" i="5"/>
  <c r="AH438" i="5"/>
  <c r="AG439" i="5"/>
  <c r="AH439" i="5"/>
  <c r="AG440" i="5"/>
  <c r="AH440" i="5"/>
  <c r="AG441" i="5"/>
  <c r="AH441" i="5"/>
  <c r="AG442" i="5"/>
  <c r="AH442" i="5"/>
  <c r="AG443" i="5"/>
  <c r="AH443" i="5"/>
  <c r="AG444" i="5"/>
  <c r="AH444" i="5"/>
  <c r="AG445" i="5"/>
  <c r="AH445" i="5"/>
  <c r="AG446" i="5"/>
  <c r="AH446" i="5"/>
  <c r="AG447" i="5"/>
  <c r="AH447" i="5"/>
  <c r="AG448" i="5"/>
  <c r="AH448" i="5"/>
  <c r="AG449" i="5"/>
  <c r="AH449" i="5"/>
  <c r="AG450" i="5"/>
  <c r="AH450" i="5"/>
  <c r="AG451" i="5"/>
  <c r="AH451" i="5"/>
  <c r="AG452" i="5"/>
  <c r="AH452" i="5"/>
  <c r="AG453" i="5"/>
  <c r="AH453" i="5"/>
  <c r="AG454" i="5"/>
  <c r="AH454" i="5"/>
  <c r="AG455" i="5"/>
  <c r="AH455" i="5"/>
  <c r="AG456" i="5"/>
  <c r="AH456" i="5"/>
  <c r="AG457" i="5"/>
  <c r="AH457" i="5"/>
  <c r="AG458" i="5"/>
  <c r="AH458" i="5"/>
  <c r="AG459" i="5"/>
  <c r="AH459" i="5"/>
  <c r="AG460" i="5"/>
  <c r="AH460" i="5"/>
  <c r="AG461" i="5"/>
  <c r="AH461" i="5"/>
  <c r="AG462" i="5"/>
  <c r="AH462" i="5"/>
  <c r="AG463" i="5"/>
  <c r="AH463" i="5"/>
  <c r="AG464" i="5"/>
  <c r="AH464" i="5"/>
  <c r="AG465" i="5"/>
  <c r="AH465" i="5"/>
  <c r="AG466" i="5"/>
  <c r="AH466" i="5"/>
  <c r="AG467" i="5"/>
  <c r="AH467" i="5"/>
  <c r="AG468" i="5"/>
  <c r="AH468" i="5"/>
  <c r="AG469" i="5"/>
  <c r="AH469" i="5"/>
  <c r="AG470" i="5"/>
  <c r="AH470" i="5"/>
  <c r="AG471" i="5"/>
  <c r="AH471" i="5"/>
  <c r="AG472" i="5"/>
  <c r="AH472" i="5"/>
  <c r="AG473" i="5"/>
  <c r="AH473" i="5"/>
  <c r="AG474" i="5"/>
  <c r="AH474" i="5"/>
  <c r="AG475" i="5"/>
  <c r="AH475" i="5"/>
  <c r="AG476" i="5"/>
  <c r="AH476" i="5"/>
  <c r="AG477" i="5"/>
  <c r="AH477" i="5"/>
  <c r="AG478" i="5"/>
  <c r="AH478" i="5"/>
  <c r="AG479" i="5"/>
  <c r="AH479" i="5"/>
  <c r="AG480" i="5"/>
  <c r="AH480" i="5"/>
  <c r="AG481" i="5"/>
  <c r="AH481" i="5"/>
  <c r="AG482" i="5"/>
  <c r="AH482" i="5"/>
  <c r="AG483" i="5"/>
  <c r="AH483" i="5"/>
  <c r="AG484" i="5"/>
  <c r="AH484" i="5"/>
  <c r="AG485" i="5"/>
  <c r="AH485" i="5"/>
  <c r="AG486" i="5"/>
  <c r="AH486" i="5"/>
  <c r="AG487" i="5"/>
  <c r="AH487" i="5"/>
  <c r="AG488" i="5"/>
  <c r="AH488" i="5"/>
  <c r="AG489" i="5"/>
  <c r="AH489" i="5"/>
  <c r="AG490" i="5"/>
  <c r="AH490" i="5"/>
  <c r="AG491" i="5"/>
  <c r="AH491" i="5"/>
  <c r="AG492" i="5"/>
  <c r="AH492" i="5"/>
  <c r="AG493" i="5"/>
  <c r="AH493" i="5"/>
  <c r="AG494" i="5"/>
  <c r="AH494" i="5"/>
  <c r="AG495" i="5"/>
  <c r="AH495" i="5"/>
  <c r="AG496" i="5"/>
  <c r="AH496" i="5"/>
  <c r="AG497" i="5"/>
  <c r="AH497" i="5"/>
  <c r="AG498" i="5"/>
  <c r="AH498" i="5"/>
  <c r="AG499" i="5"/>
  <c r="AH499" i="5"/>
  <c r="AG500" i="5"/>
  <c r="AH500" i="5"/>
  <c r="AG501" i="5"/>
  <c r="AH501" i="5"/>
  <c r="AG502" i="5"/>
  <c r="AH502" i="5"/>
  <c r="AG503" i="5"/>
  <c r="AH503" i="5"/>
  <c r="AG504" i="5"/>
  <c r="AH504" i="5"/>
  <c r="AG505" i="5"/>
  <c r="AH505" i="5"/>
  <c r="AG506" i="5"/>
  <c r="AH506" i="5"/>
  <c r="AG507" i="5"/>
  <c r="AH507" i="5"/>
  <c r="AG508" i="5"/>
  <c r="AH508" i="5"/>
  <c r="AG509" i="5"/>
  <c r="AH509" i="5"/>
  <c r="AG510" i="5"/>
  <c r="AH510" i="5"/>
  <c r="AG511" i="5"/>
  <c r="AH511" i="5"/>
  <c r="AG512" i="5"/>
  <c r="AH512" i="5"/>
  <c r="AG513" i="5"/>
  <c r="AH513" i="5"/>
  <c r="AG514" i="5"/>
  <c r="AH514" i="5"/>
  <c r="AG515" i="5"/>
  <c r="AH515" i="5"/>
  <c r="AG516" i="5"/>
  <c r="AH516" i="5"/>
  <c r="AG517" i="5"/>
  <c r="AH517" i="5"/>
  <c r="AG518" i="5"/>
  <c r="AH518" i="5"/>
  <c r="AG519" i="5"/>
  <c r="AH519" i="5"/>
  <c r="AG520" i="5"/>
  <c r="AH520" i="5"/>
  <c r="AG521" i="5"/>
  <c r="AH521" i="5"/>
  <c r="AG522" i="5"/>
  <c r="AH522" i="5"/>
  <c r="AG523" i="5"/>
  <c r="AH523" i="5"/>
  <c r="AG524" i="5"/>
  <c r="AH524" i="5"/>
  <c r="AG525" i="5"/>
  <c r="AH525" i="5"/>
  <c r="AG526" i="5"/>
  <c r="AH526" i="5"/>
  <c r="AG527" i="5"/>
  <c r="AH527" i="5"/>
  <c r="AG528" i="5"/>
  <c r="AH528" i="5"/>
  <c r="AG529" i="5"/>
  <c r="AH529" i="5"/>
  <c r="AG530" i="5"/>
  <c r="AH530" i="5"/>
  <c r="AG531" i="5"/>
  <c r="AH531" i="5"/>
  <c r="AG532" i="5"/>
  <c r="AH532" i="5"/>
  <c r="AG533" i="5"/>
  <c r="AH533" i="5"/>
  <c r="AG534" i="5"/>
  <c r="AH534" i="5"/>
  <c r="AG535" i="5"/>
  <c r="AH535" i="5"/>
  <c r="AG536" i="5"/>
  <c r="AH536" i="5"/>
  <c r="AG537" i="5"/>
  <c r="AH537" i="5"/>
  <c r="AG538" i="5"/>
  <c r="AH538" i="5"/>
  <c r="AG539" i="5"/>
  <c r="AH539" i="5"/>
  <c r="AG540" i="5"/>
  <c r="AH540" i="5"/>
  <c r="AG541" i="5"/>
  <c r="AH541" i="5"/>
  <c r="AG542" i="5"/>
  <c r="AH542" i="5"/>
  <c r="AG543" i="5"/>
  <c r="AH543" i="5"/>
  <c r="AG544" i="5"/>
  <c r="AH544" i="5"/>
  <c r="AG545" i="5"/>
  <c r="AH545" i="5"/>
  <c r="AG546" i="5"/>
  <c r="AH546" i="5"/>
  <c r="AG547" i="5"/>
  <c r="AH547" i="5"/>
  <c r="AH4" i="5"/>
  <c r="AH5" i="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0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H187" i="5"/>
  <c r="AH188" i="5"/>
  <c r="AH189" i="5"/>
  <c r="AH190" i="5"/>
  <c r="AH191" i="5"/>
  <c r="AH192" i="5"/>
  <c r="AH193" i="5"/>
  <c r="AH194" i="5"/>
  <c r="AH195" i="5"/>
  <c r="AH196" i="5"/>
  <c r="AH197" i="5"/>
  <c r="AH198" i="5"/>
  <c r="AH199" i="5"/>
  <c r="AH200" i="5"/>
  <c r="AH201" i="5"/>
  <c r="AH202" i="5"/>
  <c r="AH203" i="5"/>
  <c r="AH204" i="5"/>
  <c r="AH205" i="5"/>
  <c r="AH206" i="5"/>
  <c r="AH207" i="5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2" i="5"/>
  <c r="AH243" i="5"/>
  <c r="AH244" i="5"/>
  <c r="AH245" i="5"/>
  <c r="AH246" i="5"/>
  <c r="AH247" i="5"/>
  <c r="AH248" i="5"/>
  <c r="AH249" i="5"/>
  <c r="AH250" i="5"/>
  <c r="AH251" i="5"/>
  <c r="AH252" i="5"/>
  <c r="AH253" i="5"/>
  <c r="AH254" i="5"/>
  <c r="AH255" i="5"/>
  <c r="AH256" i="5"/>
  <c r="AH257" i="5"/>
  <c r="AH258" i="5"/>
  <c r="AH259" i="5"/>
  <c r="AH260" i="5"/>
  <c r="AH261" i="5"/>
  <c r="AH262" i="5"/>
  <c r="AH263" i="5"/>
  <c r="AH264" i="5"/>
  <c r="AH265" i="5"/>
  <c r="AH266" i="5"/>
  <c r="AH267" i="5"/>
  <c r="AH268" i="5"/>
  <c r="AH269" i="5"/>
  <c r="AH270" i="5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0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G187" i="5"/>
  <c r="AG188" i="5"/>
  <c r="AG189" i="5"/>
  <c r="AG190" i="5"/>
  <c r="AG191" i="5"/>
  <c r="AG192" i="5"/>
  <c r="AG193" i="5"/>
  <c r="AG194" i="5"/>
  <c r="AG195" i="5"/>
  <c r="AG196" i="5"/>
  <c r="AG197" i="5"/>
  <c r="AG198" i="5"/>
  <c r="AG199" i="5"/>
  <c r="AG200" i="5"/>
  <c r="AG201" i="5"/>
  <c r="AG202" i="5"/>
  <c r="AG203" i="5"/>
  <c r="AG204" i="5"/>
  <c r="AG205" i="5"/>
  <c r="AG206" i="5"/>
  <c r="AG207" i="5"/>
  <c r="AG208" i="5"/>
  <c r="AG209" i="5"/>
  <c r="AG210" i="5"/>
  <c r="AG211" i="5"/>
  <c r="AG212" i="5"/>
  <c r="AG213" i="5"/>
  <c r="AG214" i="5"/>
  <c r="AG215" i="5"/>
  <c r="AG216" i="5"/>
  <c r="AG217" i="5"/>
  <c r="AG218" i="5"/>
  <c r="AG219" i="5"/>
  <c r="AG220" i="5"/>
  <c r="AG221" i="5"/>
  <c r="AG222" i="5"/>
  <c r="AG223" i="5"/>
  <c r="AG224" i="5"/>
  <c r="AG225" i="5"/>
  <c r="AG226" i="5"/>
  <c r="AG227" i="5"/>
  <c r="AG228" i="5"/>
  <c r="AG229" i="5"/>
  <c r="AG230" i="5"/>
  <c r="AG231" i="5"/>
  <c r="AG232" i="5"/>
  <c r="AG233" i="5"/>
  <c r="AG234" i="5"/>
  <c r="AG235" i="5"/>
  <c r="AG236" i="5"/>
  <c r="AG237" i="5"/>
  <c r="AG238" i="5"/>
  <c r="AG239" i="5"/>
  <c r="AG240" i="5"/>
  <c r="AG241" i="5"/>
  <c r="AG242" i="5"/>
  <c r="AG243" i="5"/>
  <c r="AG244" i="5"/>
  <c r="AG245" i="5"/>
  <c r="AG246" i="5"/>
  <c r="AG247" i="5"/>
  <c r="AG248" i="5"/>
  <c r="AG249" i="5"/>
  <c r="AG250" i="5"/>
  <c r="AG251" i="5"/>
  <c r="AG252" i="5"/>
  <c r="AG253" i="5"/>
  <c r="AG254" i="5"/>
  <c r="AG255" i="5"/>
  <c r="AG256" i="5"/>
  <c r="AG257" i="5"/>
  <c r="AG258" i="5"/>
  <c r="AG259" i="5"/>
  <c r="AG260" i="5"/>
  <c r="AG261" i="5"/>
  <c r="AG262" i="5"/>
  <c r="AG263" i="5"/>
  <c r="AG264" i="5"/>
  <c r="AG265" i="5"/>
  <c r="AG266" i="5"/>
  <c r="AG267" i="5"/>
  <c r="AG268" i="5"/>
  <c r="AG269" i="5"/>
  <c r="AG270" i="5"/>
  <c r="AF271" i="5"/>
  <c r="AF272" i="5"/>
  <c r="AF273" i="5"/>
  <c r="AF274" i="5"/>
  <c r="AF275" i="5"/>
  <c r="AF276" i="5"/>
  <c r="AF277" i="5"/>
  <c r="AF278" i="5"/>
  <c r="AF279" i="5"/>
  <c r="AF280" i="5"/>
  <c r="AF281" i="5"/>
  <c r="AF282" i="5"/>
  <c r="AF283" i="5"/>
  <c r="AF284" i="5"/>
  <c r="AF285" i="5"/>
  <c r="AF286" i="5"/>
  <c r="AF287" i="5"/>
  <c r="AF288" i="5"/>
  <c r="AF289" i="5"/>
  <c r="AF290" i="5"/>
  <c r="AF291" i="5"/>
  <c r="AF292" i="5"/>
  <c r="AF293" i="5"/>
  <c r="AF294" i="5"/>
  <c r="AF295" i="5"/>
  <c r="AF296" i="5"/>
  <c r="AF297" i="5"/>
  <c r="AF298" i="5"/>
  <c r="AF299" i="5"/>
  <c r="AF300" i="5"/>
  <c r="AF301" i="5"/>
  <c r="AF302" i="5"/>
  <c r="AF303" i="5"/>
  <c r="AF304" i="5"/>
  <c r="AF305" i="5"/>
  <c r="AF306" i="5"/>
  <c r="AF307" i="5"/>
  <c r="AF308" i="5"/>
  <c r="AF309" i="5"/>
  <c r="AF310" i="5"/>
  <c r="AF311" i="5"/>
  <c r="AF312" i="5"/>
  <c r="AF313" i="5"/>
  <c r="AF314" i="5"/>
  <c r="AF315" i="5"/>
  <c r="AF316" i="5"/>
  <c r="AF317" i="5"/>
  <c r="AF318" i="5"/>
  <c r="AF319" i="5"/>
  <c r="AF320" i="5"/>
  <c r="AF321" i="5"/>
  <c r="AF322" i="5"/>
  <c r="AF323" i="5"/>
  <c r="AF324" i="5"/>
  <c r="AF325" i="5"/>
  <c r="AF326" i="5"/>
  <c r="AF327" i="5"/>
  <c r="AF328" i="5"/>
  <c r="AF329" i="5"/>
  <c r="AF330" i="5"/>
  <c r="AF331" i="5"/>
  <c r="AF332" i="5"/>
  <c r="AF333" i="5"/>
  <c r="AF334" i="5"/>
  <c r="AF335" i="5"/>
  <c r="AF336" i="5"/>
  <c r="AF337" i="5"/>
  <c r="AF338" i="5"/>
  <c r="AF339" i="5"/>
  <c r="AF340" i="5"/>
  <c r="AF341" i="5"/>
  <c r="AF342" i="5"/>
  <c r="AF343" i="5"/>
  <c r="AF344" i="5"/>
  <c r="AF345" i="5"/>
  <c r="AF346" i="5"/>
  <c r="AF347" i="5"/>
  <c r="AF348" i="5"/>
  <c r="AF349" i="5"/>
  <c r="AF350" i="5"/>
  <c r="AF351" i="5"/>
  <c r="AF352" i="5"/>
  <c r="AF353" i="5"/>
  <c r="AF354" i="5"/>
  <c r="AF355" i="5"/>
  <c r="AF356" i="5"/>
  <c r="AF357" i="5"/>
  <c r="AF358" i="5"/>
  <c r="AF359" i="5"/>
  <c r="AF360" i="5"/>
  <c r="AF361" i="5"/>
  <c r="AF362" i="5"/>
  <c r="AF363" i="5"/>
  <c r="AF364" i="5"/>
  <c r="AF365" i="5"/>
  <c r="AF366" i="5"/>
  <c r="AF367" i="5"/>
  <c r="AF368" i="5"/>
  <c r="AF369" i="5"/>
  <c r="AF370" i="5"/>
  <c r="AF371" i="5"/>
  <c r="AF372" i="5"/>
  <c r="AF373" i="5"/>
  <c r="AF374" i="5"/>
  <c r="AF375" i="5"/>
  <c r="AF376" i="5"/>
  <c r="AF377" i="5"/>
  <c r="AF378" i="5"/>
  <c r="AF379" i="5"/>
  <c r="AF380" i="5"/>
  <c r="AF381" i="5"/>
  <c r="AF382" i="5"/>
  <c r="AF383" i="5"/>
  <c r="AF384" i="5"/>
  <c r="AF385" i="5"/>
  <c r="AF386" i="5"/>
  <c r="AF387" i="5"/>
  <c r="AF388" i="5"/>
  <c r="AF389" i="5"/>
  <c r="AF390" i="5"/>
  <c r="AF391" i="5"/>
  <c r="AF392" i="5"/>
  <c r="AF393" i="5"/>
  <c r="AF394" i="5"/>
  <c r="AF395" i="5"/>
  <c r="AF396" i="5"/>
  <c r="AF397" i="5"/>
  <c r="AF398" i="5"/>
  <c r="AF399" i="5"/>
  <c r="AF400" i="5"/>
  <c r="AF401" i="5"/>
  <c r="AF402" i="5"/>
  <c r="AF403" i="5"/>
  <c r="AF404" i="5"/>
  <c r="AF405" i="5"/>
  <c r="AF406" i="5"/>
  <c r="AF407" i="5"/>
  <c r="AF408" i="5"/>
  <c r="AF409" i="5"/>
  <c r="AF410" i="5"/>
  <c r="AF411" i="5"/>
  <c r="AF412" i="5"/>
  <c r="AF413" i="5"/>
  <c r="AF414" i="5"/>
  <c r="AF415" i="5"/>
  <c r="AF416" i="5"/>
  <c r="AF417" i="5"/>
  <c r="AF418" i="5"/>
  <c r="AF419" i="5"/>
  <c r="AF420" i="5"/>
  <c r="AF421" i="5"/>
  <c r="AF422" i="5"/>
  <c r="AF423" i="5"/>
  <c r="AF424" i="5"/>
  <c r="AF425" i="5"/>
  <c r="AF426" i="5"/>
  <c r="AF427" i="5"/>
  <c r="AF428" i="5"/>
  <c r="AF429" i="5"/>
  <c r="AF430" i="5"/>
  <c r="AF431" i="5"/>
  <c r="AF432" i="5"/>
  <c r="AF433" i="5"/>
  <c r="AF434" i="5"/>
  <c r="AF435" i="5"/>
  <c r="AF436" i="5"/>
  <c r="AF437" i="5"/>
  <c r="AF438" i="5"/>
  <c r="AF439" i="5"/>
  <c r="AF440" i="5"/>
  <c r="AF441" i="5"/>
  <c r="AF442" i="5"/>
  <c r="AF443" i="5"/>
  <c r="AF444" i="5"/>
  <c r="AF445" i="5"/>
  <c r="AF446" i="5"/>
  <c r="AF447" i="5"/>
  <c r="AF448" i="5"/>
  <c r="AF449" i="5"/>
  <c r="AF450" i="5"/>
  <c r="AF451" i="5"/>
  <c r="AF452" i="5"/>
  <c r="AF453" i="5"/>
  <c r="AF454" i="5"/>
  <c r="AF455" i="5"/>
  <c r="AF456" i="5"/>
  <c r="AF457" i="5"/>
  <c r="AF458" i="5"/>
  <c r="AF459" i="5"/>
  <c r="AF460" i="5"/>
  <c r="AF461" i="5"/>
  <c r="AF462" i="5"/>
  <c r="AF463" i="5"/>
  <c r="AF464" i="5"/>
  <c r="AF465" i="5"/>
  <c r="AF466" i="5"/>
  <c r="AF467" i="5"/>
  <c r="AF468" i="5"/>
  <c r="AF469" i="5"/>
  <c r="AF470" i="5"/>
  <c r="AF471" i="5"/>
  <c r="AF472" i="5"/>
  <c r="AF473" i="5"/>
  <c r="AF474" i="5"/>
  <c r="AF475" i="5"/>
  <c r="AF476" i="5"/>
  <c r="AF477" i="5"/>
  <c r="AF478" i="5"/>
  <c r="AF479" i="5"/>
  <c r="AF480" i="5"/>
  <c r="AF481" i="5"/>
  <c r="AF482" i="5"/>
  <c r="AF483" i="5"/>
  <c r="AF484" i="5"/>
  <c r="AF485" i="5"/>
  <c r="AF486" i="5"/>
  <c r="AF487" i="5"/>
  <c r="AF488" i="5"/>
  <c r="AF489" i="5"/>
  <c r="AF490" i="5"/>
  <c r="AF491" i="5"/>
  <c r="AF492" i="5"/>
  <c r="AF493" i="5"/>
  <c r="AF494" i="5"/>
  <c r="AF495" i="5"/>
  <c r="AF496" i="5"/>
  <c r="AF497" i="5"/>
  <c r="AF498" i="5"/>
  <c r="AF499" i="5"/>
  <c r="AF500" i="5"/>
  <c r="AF501" i="5"/>
  <c r="AF502" i="5"/>
  <c r="AF503" i="5"/>
  <c r="AF504" i="5"/>
  <c r="AF505" i="5"/>
  <c r="AF506" i="5"/>
  <c r="AF507" i="5"/>
  <c r="AF508" i="5"/>
  <c r="AF509" i="5"/>
  <c r="AF510" i="5"/>
  <c r="AF511" i="5"/>
  <c r="AF512" i="5"/>
  <c r="AF513" i="5"/>
  <c r="AF514" i="5"/>
  <c r="AF515" i="5"/>
  <c r="AF516" i="5"/>
  <c r="AF517" i="5"/>
  <c r="AF518" i="5"/>
  <c r="AF519" i="5"/>
  <c r="AF520" i="5"/>
  <c r="AF521" i="5"/>
  <c r="AF522" i="5"/>
  <c r="AF523" i="5"/>
  <c r="AF524" i="5"/>
  <c r="AF525" i="5"/>
  <c r="AF526" i="5"/>
  <c r="AF527" i="5"/>
  <c r="AF528" i="5"/>
  <c r="AF529" i="5"/>
  <c r="AF530" i="5"/>
  <c r="AF531" i="5"/>
  <c r="AF532" i="5"/>
  <c r="AF533" i="5"/>
  <c r="AF534" i="5"/>
  <c r="AF535" i="5"/>
  <c r="AF536" i="5"/>
  <c r="AF537" i="5"/>
  <c r="AF538" i="5"/>
  <c r="AF539" i="5"/>
  <c r="AF540" i="5"/>
  <c r="AF541" i="5"/>
  <c r="AF542" i="5"/>
  <c r="AF543" i="5"/>
  <c r="AF544" i="5"/>
  <c r="AF545" i="5"/>
  <c r="AF546" i="5"/>
  <c r="AF547" i="5"/>
  <c r="AF4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AF111" i="5"/>
  <c r="AF112" i="5"/>
  <c r="AF113" i="5"/>
  <c r="AF114" i="5"/>
  <c r="AF115" i="5"/>
  <c r="AF116" i="5"/>
  <c r="AF117" i="5"/>
  <c r="AF118" i="5"/>
  <c r="AF119" i="5"/>
  <c r="AF120" i="5"/>
  <c r="AF121" i="5"/>
  <c r="AF122" i="5"/>
  <c r="AF123" i="5"/>
  <c r="AF124" i="5"/>
  <c r="AF125" i="5"/>
  <c r="AF126" i="5"/>
  <c r="AF127" i="5"/>
  <c r="AF128" i="5"/>
  <c r="AF129" i="5"/>
  <c r="AF130" i="5"/>
  <c r="AF131" i="5"/>
  <c r="AF132" i="5"/>
  <c r="AF133" i="5"/>
  <c r="AF134" i="5"/>
  <c r="AF135" i="5"/>
  <c r="AF136" i="5"/>
  <c r="AF137" i="5"/>
  <c r="AF138" i="5"/>
  <c r="AF139" i="5"/>
  <c r="AF140" i="5"/>
  <c r="AF141" i="5"/>
  <c r="AF142" i="5"/>
  <c r="AF143" i="5"/>
  <c r="AF144" i="5"/>
  <c r="AF145" i="5"/>
  <c r="AF146" i="5"/>
  <c r="AF147" i="5"/>
  <c r="AF148" i="5"/>
  <c r="AF149" i="5"/>
  <c r="AF150" i="5"/>
  <c r="AF151" i="5"/>
  <c r="AF152" i="5"/>
  <c r="AF153" i="5"/>
  <c r="AF154" i="5"/>
  <c r="AF155" i="5"/>
  <c r="AF156" i="5"/>
  <c r="AF157" i="5"/>
  <c r="AF158" i="5"/>
  <c r="AF159" i="5"/>
  <c r="AF160" i="5"/>
  <c r="AF161" i="5"/>
  <c r="AF162" i="5"/>
  <c r="AF163" i="5"/>
  <c r="AF164" i="5"/>
  <c r="AF165" i="5"/>
  <c r="AF166" i="5"/>
  <c r="AF167" i="5"/>
  <c r="AF168" i="5"/>
  <c r="AF169" i="5"/>
  <c r="AF170" i="5"/>
  <c r="AF171" i="5"/>
  <c r="AF172" i="5"/>
  <c r="AF173" i="5"/>
  <c r="AF174" i="5"/>
  <c r="AF175" i="5"/>
  <c r="AF176" i="5"/>
  <c r="AF177" i="5"/>
  <c r="AF178" i="5"/>
  <c r="AF179" i="5"/>
  <c r="AF180" i="5"/>
  <c r="AF181" i="5"/>
  <c r="AF182" i="5"/>
  <c r="AF183" i="5"/>
  <c r="AF184" i="5"/>
  <c r="AF185" i="5"/>
  <c r="AF186" i="5"/>
  <c r="AF187" i="5"/>
  <c r="AF188" i="5"/>
  <c r="AF189" i="5"/>
  <c r="AF190" i="5"/>
  <c r="AF191" i="5"/>
  <c r="AF192" i="5"/>
  <c r="AF193" i="5"/>
  <c r="AF194" i="5"/>
  <c r="AF195" i="5"/>
  <c r="AF196" i="5"/>
  <c r="AF197" i="5"/>
  <c r="AF198" i="5"/>
  <c r="AF199" i="5"/>
  <c r="AF200" i="5"/>
  <c r="AF201" i="5"/>
  <c r="AF202" i="5"/>
  <c r="AF203" i="5"/>
  <c r="AF204" i="5"/>
  <c r="AF205" i="5"/>
  <c r="AF206" i="5"/>
  <c r="AF207" i="5"/>
  <c r="AF208" i="5"/>
  <c r="AF209" i="5"/>
  <c r="AF210" i="5"/>
  <c r="AF211" i="5"/>
  <c r="AF212" i="5"/>
  <c r="AF213" i="5"/>
  <c r="AF214" i="5"/>
  <c r="AF215" i="5"/>
  <c r="AF216" i="5"/>
  <c r="AF217" i="5"/>
  <c r="AF218" i="5"/>
  <c r="AF219" i="5"/>
  <c r="AF220" i="5"/>
  <c r="AF221" i="5"/>
  <c r="AF222" i="5"/>
  <c r="AF223" i="5"/>
  <c r="AF224" i="5"/>
  <c r="AF225" i="5"/>
  <c r="AF226" i="5"/>
  <c r="AF227" i="5"/>
  <c r="AF228" i="5"/>
  <c r="AF229" i="5"/>
  <c r="AF230" i="5"/>
  <c r="AF231" i="5"/>
  <c r="AF232" i="5"/>
  <c r="AF233" i="5"/>
  <c r="AF234" i="5"/>
  <c r="AF235" i="5"/>
  <c r="AF236" i="5"/>
  <c r="AF237" i="5"/>
  <c r="AF238" i="5"/>
  <c r="AF239" i="5"/>
  <c r="AF240" i="5"/>
  <c r="AF241" i="5"/>
  <c r="AF242" i="5"/>
  <c r="AF243" i="5"/>
  <c r="AF244" i="5"/>
  <c r="AF245" i="5"/>
  <c r="AF246" i="5"/>
  <c r="AF247" i="5"/>
  <c r="AF248" i="5"/>
  <c r="AF249" i="5"/>
  <c r="AF250" i="5"/>
  <c r="AF251" i="5"/>
  <c r="AF252" i="5"/>
  <c r="AF253" i="5"/>
  <c r="AF254" i="5"/>
  <c r="AF255" i="5"/>
  <c r="AF256" i="5"/>
  <c r="AF257" i="5"/>
  <c r="AF258" i="5"/>
  <c r="AF259" i="5"/>
  <c r="AF260" i="5"/>
  <c r="AF261" i="5"/>
  <c r="AF262" i="5"/>
  <c r="AF263" i="5"/>
  <c r="AF264" i="5"/>
  <c r="AF265" i="5"/>
  <c r="AF266" i="5"/>
  <c r="AF267" i="5"/>
  <c r="AF268" i="5"/>
  <c r="AF269" i="5"/>
  <c r="AF270" i="5"/>
  <c r="AF3" i="5"/>
  <c r="AE4" i="5"/>
  <c r="AE5" i="5"/>
  <c r="AE6" i="5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0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E187" i="5"/>
  <c r="AE188" i="5"/>
  <c r="AE189" i="5"/>
  <c r="AE190" i="5"/>
  <c r="AE191" i="5"/>
  <c r="AE192" i="5"/>
  <c r="AE193" i="5"/>
  <c r="AE194" i="5"/>
  <c r="AE195" i="5"/>
  <c r="AE196" i="5"/>
  <c r="AE197" i="5"/>
  <c r="AE198" i="5"/>
  <c r="AE199" i="5"/>
  <c r="AE200" i="5"/>
  <c r="AE201" i="5"/>
  <c r="AE202" i="5"/>
  <c r="AE203" i="5"/>
  <c r="AE204" i="5"/>
  <c r="AE205" i="5"/>
  <c r="AE206" i="5"/>
  <c r="AE207" i="5"/>
  <c r="AE208" i="5"/>
  <c r="AE209" i="5"/>
  <c r="AE210" i="5"/>
  <c r="AE211" i="5"/>
  <c r="AE212" i="5"/>
  <c r="AE213" i="5"/>
  <c r="AE214" i="5"/>
  <c r="AE215" i="5"/>
  <c r="AE216" i="5"/>
  <c r="AE217" i="5"/>
  <c r="AE218" i="5"/>
  <c r="AE219" i="5"/>
  <c r="AE220" i="5"/>
  <c r="AE221" i="5"/>
  <c r="AE222" i="5"/>
  <c r="AE223" i="5"/>
  <c r="AE224" i="5"/>
  <c r="AE225" i="5"/>
  <c r="AE226" i="5"/>
  <c r="AE227" i="5"/>
  <c r="AE228" i="5"/>
  <c r="AE229" i="5"/>
  <c r="AE230" i="5"/>
  <c r="AE231" i="5"/>
  <c r="AE232" i="5"/>
  <c r="AE233" i="5"/>
  <c r="AE234" i="5"/>
  <c r="AE235" i="5"/>
  <c r="AE236" i="5"/>
  <c r="AE237" i="5"/>
  <c r="AE238" i="5"/>
  <c r="AE239" i="5"/>
  <c r="AE240" i="5"/>
  <c r="AE241" i="5"/>
  <c r="AE242" i="5"/>
  <c r="AE243" i="5"/>
  <c r="AE244" i="5"/>
  <c r="AE245" i="5"/>
  <c r="AE246" i="5"/>
  <c r="AE247" i="5"/>
  <c r="AE248" i="5"/>
  <c r="AE249" i="5"/>
  <c r="AE250" i="5"/>
  <c r="AE251" i="5"/>
  <c r="AE252" i="5"/>
  <c r="AE253" i="5"/>
  <c r="AE254" i="5"/>
  <c r="AE255" i="5"/>
  <c r="AE256" i="5"/>
  <c r="AE257" i="5"/>
  <c r="AE258" i="5"/>
  <c r="AE259" i="5"/>
  <c r="AE260" i="5"/>
  <c r="AE261" i="5"/>
  <c r="AE262" i="5"/>
  <c r="AE263" i="5"/>
  <c r="AE264" i="5"/>
  <c r="AE265" i="5"/>
  <c r="AE266" i="5"/>
  <c r="AE267" i="5"/>
  <c r="AE268" i="5"/>
  <c r="AE269" i="5"/>
  <c r="AE270" i="5"/>
  <c r="AE271" i="5"/>
  <c r="AE272" i="5"/>
  <c r="AE273" i="5"/>
  <c r="AE274" i="5"/>
  <c r="AE275" i="5"/>
  <c r="AE276" i="5"/>
  <c r="AE277" i="5"/>
  <c r="AE278" i="5"/>
  <c r="AE279" i="5"/>
  <c r="AE280" i="5"/>
  <c r="AE281" i="5"/>
  <c r="AE282" i="5"/>
  <c r="AE283" i="5"/>
  <c r="AE284" i="5"/>
  <c r="AE285" i="5"/>
  <c r="AE286" i="5"/>
  <c r="AE287" i="5"/>
  <c r="AE288" i="5"/>
  <c r="AE289" i="5"/>
  <c r="AE290" i="5"/>
  <c r="AE291" i="5"/>
  <c r="AE292" i="5"/>
  <c r="AE293" i="5"/>
  <c r="AE294" i="5"/>
  <c r="AE295" i="5"/>
  <c r="AE296" i="5"/>
  <c r="AE297" i="5"/>
  <c r="AE298" i="5"/>
  <c r="AE299" i="5"/>
  <c r="AE300" i="5"/>
  <c r="AE301" i="5"/>
  <c r="AE302" i="5"/>
  <c r="AE303" i="5"/>
  <c r="AE304" i="5"/>
  <c r="AE305" i="5"/>
  <c r="AE306" i="5"/>
  <c r="AE307" i="5"/>
  <c r="AE308" i="5"/>
  <c r="AE309" i="5"/>
  <c r="AE310" i="5"/>
  <c r="AE311" i="5"/>
  <c r="AE312" i="5"/>
  <c r="AE313" i="5"/>
  <c r="AE314" i="5"/>
  <c r="AE315" i="5"/>
  <c r="AE316" i="5"/>
  <c r="AE317" i="5"/>
  <c r="AE318" i="5"/>
  <c r="AE319" i="5"/>
  <c r="AE320" i="5"/>
  <c r="AE321" i="5"/>
  <c r="AE322" i="5"/>
  <c r="AE323" i="5"/>
  <c r="AE324" i="5"/>
  <c r="AE325" i="5"/>
  <c r="AE326" i="5"/>
  <c r="AE327" i="5"/>
  <c r="AE328" i="5"/>
  <c r="AE329" i="5"/>
  <c r="AE330" i="5"/>
  <c r="AE331" i="5"/>
  <c r="AE332" i="5"/>
  <c r="AE333" i="5"/>
  <c r="AE334" i="5"/>
  <c r="AE335" i="5"/>
  <c r="AE336" i="5"/>
  <c r="AE337" i="5"/>
  <c r="AE338" i="5"/>
  <c r="AE339" i="5"/>
  <c r="AE340" i="5"/>
  <c r="AE341" i="5"/>
  <c r="AE342" i="5"/>
  <c r="AE343" i="5"/>
  <c r="AE344" i="5"/>
  <c r="AE345" i="5"/>
  <c r="AE346" i="5"/>
  <c r="AE347" i="5"/>
  <c r="AE348" i="5"/>
  <c r="AE349" i="5"/>
  <c r="AE350" i="5"/>
  <c r="AE351" i="5"/>
  <c r="AE352" i="5"/>
  <c r="AE353" i="5"/>
  <c r="AE354" i="5"/>
  <c r="AE355" i="5"/>
  <c r="AE356" i="5"/>
  <c r="AE357" i="5"/>
  <c r="AE358" i="5"/>
  <c r="AE359" i="5"/>
  <c r="AE360" i="5"/>
  <c r="AE361" i="5"/>
  <c r="AE362" i="5"/>
  <c r="AE363" i="5"/>
  <c r="AE364" i="5"/>
  <c r="AE365" i="5"/>
  <c r="AE366" i="5"/>
  <c r="AE367" i="5"/>
  <c r="AE368" i="5"/>
  <c r="AE369" i="5"/>
  <c r="AE370" i="5"/>
  <c r="AE371" i="5"/>
  <c r="AE372" i="5"/>
  <c r="AE373" i="5"/>
  <c r="AE374" i="5"/>
  <c r="AE375" i="5"/>
  <c r="AE376" i="5"/>
  <c r="AE377" i="5"/>
  <c r="AE378" i="5"/>
  <c r="AE379" i="5"/>
  <c r="AE380" i="5"/>
  <c r="AE381" i="5"/>
  <c r="AE382" i="5"/>
  <c r="AE383" i="5"/>
  <c r="AE384" i="5"/>
  <c r="AE385" i="5"/>
  <c r="AE386" i="5"/>
  <c r="AE387" i="5"/>
  <c r="AE388" i="5"/>
  <c r="AE389" i="5"/>
  <c r="AE390" i="5"/>
  <c r="AE391" i="5"/>
  <c r="AE392" i="5"/>
  <c r="AE393" i="5"/>
  <c r="AE394" i="5"/>
  <c r="AE395" i="5"/>
  <c r="AE396" i="5"/>
  <c r="AE397" i="5"/>
  <c r="AE398" i="5"/>
  <c r="AE399" i="5"/>
  <c r="AE400" i="5"/>
  <c r="AE401" i="5"/>
  <c r="AE402" i="5"/>
  <c r="AE403" i="5"/>
  <c r="AE404" i="5"/>
  <c r="AE405" i="5"/>
  <c r="AE406" i="5"/>
  <c r="AE407" i="5"/>
  <c r="AE408" i="5"/>
  <c r="AE409" i="5"/>
  <c r="AE410" i="5"/>
  <c r="AE411" i="5"/>
  <c r="AE412" i="5"/>
  <c r="AE413" i="5"/>
  <c r="AE414" i="5"/>
  <c r="AE415" i="5"/>
  <c r="AE416" i="5"/>
  <c r="AE417" i="5"/>
  <c r="AE418" i="5"/>
  <c r="AE419" i="5"/>
  <c r="AE420" i="5"/>
  <c r="AE421" i="5"/>
  <c r="AE422" i="5"/>
  <c r="AE423" i="5"/>
  <c r="AE424" i="5"/>
  <c r="AE425" i="5"/>
  <c r="AE426" i="5"/>
  <c r="AE427" i="5"/>
  <c r="AE428" i="5"/>
  <c r="AE429" i="5"/>
  <c r="AE430" i="5"/>
  <c r="AE431" i="5"/>
  <c r="AE432" i="5"/>
  <c r="AE433" i="5"/>
  <c r="AE434" i="5"/>
  <c r="AE435" i="5"/>
  <c r="AE436" i="5"/>
  <c r="AE437" i="5"/>
  <c r="AE438" i="5"/>
  <c r="AE439" i="5"/>
  <c r="AE440" i="5"/>
  <c r="AE441" i="5"/>
  <c r="AE442" i="5"/>
  <c r="AE443" i="5"/>
  <c r="AE444" i="5"/>
  <c r="AE445" i="5"/>
  <c r="AE446" i="5"/>
  <c r="AE447" i="5"/>
  <c r="AE448" i="5"/>
  <c r="AE449" i="5"/>
  <c r="AE450" i="5"/>
  <c r="AE451" i="5"/>
  <c r="AE452" i="5"/>
  <c r="AE453" i="5"/>
  <c r="AE454" i="5"/>
  <c r="AE455" i="5"/>
  <c r="AE456" i="5"/>
  <c r="AE457" i="5"/>
  <c r="AE458" i="5"/>
  <c r="AE459" i="5"/>
  <c r="AE460" i="5"/>
  <c r="AE461" i="5"/>
  <c r="AE462" i="5"/>
  <c r="AE463" i="5"/>
  <c r="AE464" i="5"/>
  <c r="AE465" i="5"/>
  <c r="AE466" i="5"/>
  <c r="AE467" i="5"/>
  <c r="AE468" i="5"/>
  <c r="AE469" i="5"/>
  <c r="AE470" i="5"/>
  <c r="AE471" i="5"/>
  <c r="AE472" i="5"/>
  <c r="AE473" i="5"/>
  <c r="AE474" i="5"/>
  <c r="AE475" i="5"/>
  <c r="AE476" i="5"/>
  <c r="AE477" i="5"/>
  <c r="AE478" i="5"/>
  <c r="AE479" i="5"/>
  <c r="AE480" i="5"/>
  <c r="AE481" i="5"/>
  <c r="AE482" i="5"/>
  <c r="AE483" i="5"/>
  <c r="AE484" i="5"/>
  <c r="AE485" i="5"/>
  <c r="AE486" i="5"/>
  <c r="AE487" i="5"/>
  <c r="AE488" i="5"/>
  <c r="AE489" i="5"/>
  <c r="AE490" i="5"/>
  <c r="AE491" i="5"/>
  <c r="AE492" i="5"/>
  <c r="AE493" i="5"/>
  <c r="AE494" i="5"/>
  <c r="AE495" i="5"/>
  <c r="AE496" i="5"/>
  <c r="AE497" i="5"/>
  <c r="AE498" i="5"/>
  <c r="AE499" i="5"/>
  <c r="AE500" i="5"/>
  <c r="AE501" i="5"/>
  <c r="AE502" i="5"/>
  <c r="AE503" i="5"/>
  <c r="AE504" i="5"/>
  <c r="AE505" i="5"/>
  <c r="AE506" i="5"/>
  <c r="AE507" i="5"/>
  <c r="AE508" i="5"/>
  <c r="AE509" i="5"/>
  <c r="AE510" i="5"/>
  <c r="AE511" i="5"/>
  <c r="AE512" i="5"/>
  <c r="AE513" i="5"/>
  <c r="AE514" i="5"/>
  <c r="AE515" i="5"/>
  <c r="AE516" i="5"/>
  <c r="AE517" i="5"/>
  <c r="AE518" i="5"/>
  <c r="AE519" i="5"/>
  <c r="AE520" i="5"/>
  <c r="AE521" i="5"/>
  <c r="AE522" i="5"/>
  <c r="AE523" i="5"/>
  <c r="AE524" i="5"/>
  <c r="AE525" i="5"/>
  <c r="AE526" i="5"/>
  <c r="AE527" i="5"/>
  <c r="AE528" i="5"/>
  <c r="AE529" i="5"/>
  <c r="AE530" i="5"/>
  <c r="AE531" i="5"/>
  <c r="AE532" i="5"/>
  <c r="AE533" i="5"/>
  <c r="AE534" i="5"/>
  <c r="AE535" i="5"/>
  <c r="AE536" i="5"/>
  <c r="AE537" i="5"/>
  <c r="AE538" i="5"/>
  <c r="AE539" i="5"/>
  <c r="AE540" i="5"/>
  <c r="AE541" i="5"/>
  <c r="AE542" i="5"/>
  <c r="AE543" i="5"/>
  <c r="AE544" i="5"/>
  <c r="AE545" i="5"/>
  <c r="AE546" i="5"/>
  <c r="AE547" i="5"/>
  <c r="AE3" i="5"/>
  <c r="Z564" i="5"/>
  <c r="Z563" i="5" s="1"/>
  <c r="Z562" i="5" s="1"/>
  <c r="Z561" i="5" s="1"/>
  <c r="Z560" i="5" s="1"/>
  <c r="Z559" i="5" s="1"/>
  <c r="Z558" i="5" s="1"/>
  <c r="Z557" i="5" s="1"/>
  <c r="Z556" i="5" s="1"/>
  <c r="Z555" i="5" s="1"/>
  <c r="Z554" i="5" s="1"/>
  <c r="Z553" i="5" s="1"/>
  <c r="Z552" i="5" s="1"/>
  <c r="Z551" i="5" s="1"/>
  <c r="Z550" i="5" s="1"/>
  <c r="Z549" i="5" s="1"/>
  <c r="Z548" i="5" s="1"/>
  <c r="Z547" i="5" s="1"/>
  <c r="Z546" i="5" s="1"/>
  <c r="Z545" i="5" s="1"/>
  <c r="Z544" i="5" s="1"/>
  <c r="Z543" i="5" s="1"/>
  <c r="Z542" i="5" s="1"/>
  <c r="Z541" i="5" s="1"/>
  <c r="Z540" i="5" s="1"/>
  <c r="Z539" i="5" s="1"/>
  <c r="Z538" i="5" s="1"/>
  <c r="Z537" i="5" s="1"/>
  <c r="Z536" i="5" s="1"/>
  <c r="Z535" i="5" s="1"/>
  <c r="Z534" i="5" s="1"/>
  <c r="Z533" i="5" s="1"/>
  <c r="Z532" i="5" s="1"/>
  <c r="Z531" i="5" s="1"/>
  <c r="Z530" i="5" s="1"/>
  <c r="Z529" i="5" s="1"/>
  <c r="Z528" i="5" s="1"/>
  <c r="Z527" i="5" s="1"/>
  <c r="Z526" i="5" s="1"/>
  <c r="Z525" i="5" s="1"/>
  <c r="Z524" i="5" s="1"/>
  <c r="Z523" i="5" s="1"/>
  <c r="Z522" i="5" s="1"/>
  <c r="Z521" i="5" s="1"/>
  <c r="Z520" i="5" s="1"/>
  <c r="Z519" i="5" s="1"/>
  <c r="Z518" i="5" s="1"/>
  <c r="Z517" i="5" s="1"/>
  <c r="Z516" i="5" s="1"/>
  <c r="Z515" i="5" s="1"/>
  <c r="Z514" i="5" s="1"/>
  <c r="Z513" i="5" s="1"/>
  <c r="Z512" i="5" s="1"/>
  <c r="Z511" i="5" s="1"/>
  <c r="Z510" i="5" s="1"/>
  <c r="Z509" i="5" s="1"/>
  <c r="Z508" i="5" s="1"/>
  <c r="Z507" i="5" s="1"/>
  <c r="Z506" i="5" s="1"/>
  <c r="Z505" i="5" s="1"/>
  <c r="Z504" i="5" s="1"/>
  <c r="Z503" i="5" s="1"/>
  <c r="Z502" i="5" s="1"/>
  <c r="Z501" i="5" s="1"/>
  <c r="Z500" i="5" s="1"/>
  <c r="Z499" i="5" s="1"/>
  <c r="Z498" i="5" s="1"/>
  <c r="Z497" i="5" s="1"/>
  <c r="Z496" i="5" s="1"/>
  <c r="Z495" i="5" s="1"/>
  <c r="Z494" i="5" s="1"/>
  <c r="Z493" i="5" s="1"/>
  <c r="Z492" i="5" s="1"/>
  <c r="Z491" i="5" s="1"/>
  <c r="Z490" i="5" s="1"/>
  <c r="Z489" i="5" s="1"/>
  <c r="Z488" i="5" s="1"/>
  <c r="Z487" i="5" s="1"/>
  <c r="Z486" i="5" s="1"/>
  <c r="Z485" i="5" s="1"/>
  <c r="Z484" i="5" s="1"/>
  <c r="Z483" i="5" s="1"/>
  <c r="Z482" i="5" s="1"/>
  <c r="Z481" i="5" s="1"/>
  <c r="Z480" i="5" s="1"/>
  <c r="Z479" i="5" s="1"/>
  <c r="Z478" i="5" s="1"/>
  <c r="Z477" i="5" s="1"/>
  <c r="Z476" i="5" s="1"/>
  <c r="Z475" i="5" s="1"/>
  <c r="Z474" i="5" s="1"/>
  <c r="Z473" i="5" s="1"/>
  <c r="Z472" i="5" s="1"/>
  <c r="Z471" i="5" s="1"/>
  <c r="Z470" i="5" s="1"/>
  <c r="Z469" i="5" s="1"/>
  <c r="Z468" i="5" s="1"/>
  <c r="Z467" i="5" s="1"/>
  <c r="Z466" i="5" s="1"/>
  <c r="Z465" i="5" s="1"/>
  <c r="Z464" i="5" s="1"/>
  <c r="Z463" i="5" s="1"/>
  <c r="Z462" i="5" s="1"/>
  <c r="Z461" i="5" s="1"/>
  <c r="Z460" i="5" s="1"/>
  <c r="Z459" i="5" s="1"/>
  <c r="Z458" i="5" s="1"/>
  <c r="Z457" i="5" s="1"/>
  <c r="Z456" i="5" s="1"/>
  <c r="Z455" i="5" s="1"/>
  <c r="Z454" i="5" s="1"/>
  <c r="Z453" i="5" s="1"/>
  <c r="Z452" i="5" s="1"/>
  <c r="Z451" i="5" s="1"/>
  <c r="Z450" i="5" s="1"/>
  <c r="Z449" i="5" s="1"/>
  <c r="Z448" i="5" s="1"/>
  <c r="Z447" i="5" s="1"/>
  <c r="Z446" i="5" s="1"/>
  <c r="Z445" i="5" s="1"/>
  <c r="Z444" i="5" s="1"/>
  <c r="Z443" i="5" s="1"/>
  <c r="Z442" i="5" s="1"/>
  <c r="Z441" i="5" s="1"/>
  <c r="Z440" i="5" s="1"/>
  <c r="Z439" i="5" s="1"/>
  <c r="Z438" i="5" s="1"/>
  <c r="Z437" i="5" s="1"/>
  <c r="Z436" i="5" s="1"/>
  <c r="Z435" i="5" s="1"/>
  <c r="Z434" i="5" s="1"/>
  <c r="Z433" i="5" s="1"/>
  <c r="Z432" i="5" s="1"/>
  <c r="Z431" i="5" s="1"/>
  <c r="Z430" i="5" s="1"/>
  <c r="Z429" i="5" s="1"/>
  <c r="Z428" i="5" s="1"/>
  <c r="Z427" i="5" s="1"/>
  <c r="Z426" i="5" s="1"/>
  <c r="Z425" i="5" s="1"/>
  <c r="Z424" i="5" s="1"/>
  <c r="Z423" i="5" s="1"/>
  <c r="Z422" i="5" s="1"/>
  <c r="Z421" i="5" s="1"/>
  <c r="Z420" i="5" s="1"/>
  <c r="Z419" i="5" s="1"/>
  <c r="Z418" i="5" s="1"/>
  <c r="Z417" i="5" s="1"/>
  <c r="Z416" i="5" s="1"/>
  <c r="Z415" i="5" s="1"/>
  <c r="Z414" i="5" s="1"/>
  <c r="Z413" i="5" s="1"/>
  <c r="Z412" i="5" s="1"/>
  <c r="Z411" i="5" s="1"/>
  <c r="Z410" i="5" s="1"/>
  <c r="Z409" i="5" s="1"/>
  <c r="Z408" i="5" s="1"/>
  <c r="Z407" i="5" s="1"/>
  <c r="Z406" i="5" s="1"/>
  <c r="Z405" i="5" s="1"/>
  <c r="Z404" i="5" s="1"/>
  <c r="Z403" i="5" s="1"/>
  <c r="Z402" i="5" s="1"/>
  <c r="Z401" i="5" s="1"/>
  <c r="Z400" i="5" s="1"/>
  <c r="Z399" i="5" s="1"/>
  <c r="Z398" i="5" s="1"/>
  <c r="Z397" i="5" s="1"/>
  <c r="Z396" i="5" s="1"/>
  <c r="Z395" i="5" s="1"/>
  <c r="Z394" i="5" s="1"/>
  <c r="Z393" i="5" s="1"/>
  <c r="Z392" i="5" s="1"/>
  <c r="Z391" i="5" s="1"/>
  <c r="Z390" i="5" s="1"/>
  <c r="Z389" i="5" s="1"/>
  <c r="Z388" i="5" s="1"/>
  <c r="Z387" i="5" s="1"/>
  <c r="Z386" i="5" s="1"/>
  <c r="Z385" i="5" s="1"/>
  <c r="Z384" i="5" s="1"/>
  <c r="Z383" i="5" s="1"/>
  <c r="Z382" i="5" s="1"/>
  <c r="Z381" i="5" s="1"/>
  <c r="Z380" i="5" s="1"/>
  <c r="Z379" i="5" s="1"/>
  <c r="Z378" i="5" s="1"/>
  <c r="Z377" i="5" s="1"/>
  <c r="Z376" i="5" s="1"/>
  <c r="Z375" i="5" s="1"/>
  <c r="Z374" i="5" s="1"/>
  <c r="Z373" i="5" s="1"/>
  <c r="Z372" i="5" s="1"/>
  <c r="Z371" i="5" s="1"/>
  <c r="Z370" i="5" s="1"/>
  <c r="Z369" i="5" s="1"/>
  <c r="Z368" i="5" s="1"/>
  <c r="Z367" i="5" s="1"/>
  <c r="Z366" i="5" s="1"/>
  <c r="Z365" i="5" s="1"/>
  <c r="Z364" i="5" s="1"/>
  <c r="Z363" i="5" s="1"/>
  <c r="Z362" i="5" s="1"/>
  <c r="Z361" i="5" s="1"/>
  <c r="Z360" i="5" s="1"/>
  <c r="Z359" i="5" s="1"/>
  <c r="Z358" i="5" s="1"/>
  <c r="Z357" i="5" s="1"/>
  <c r="Z356" i="5" s="1"/>
  <c r="Z355" i="5" s="1"/>
  <c r="Z354" i="5" s="1"/>
  <c r="Z353" i="5" s="1"/>
  <c r="Z352" i="5" s="1"/>
  <c r="Z351" i="5" s="1"/>
  <c r="Z350" i="5" s="1"/>
  <c r="Z349" i="5" s="1"/>
  <c r="Z348" i="5" s="1"/>
  <c r="Z347" i="5" s="1"/>
  <c r="Z346" i="5" s="1"/>
  <c r="Z345" i="5" s="1"/>
  <c r="Z344" i="5" s="1"/>
  <c r="Z343" i="5" s="1"/>
  <c r="Z342" i="5" s="1"/>
  <c r="Z341" i="5" s="1"/>
  <c r="Z340" i="5" s="1"/>
  <c r="Z339" i="5" s="1"/>
  <c r="Z338" i="5" s="1"/>
  <c r="Z337" i="5" s="1"/>
  <c r="Z336" i="5" s="1"/>
  <c r="Z335" i="5" s="1"/>
  <c r="Z334" i="5" s="1"/>
  <c r="Z333" i="5" s="1"/>
  <c r="Z332" i="5" s="1"/>
  <c r="Z331" i="5" s="1"/>
  <c r="Z330" i="5" s="1"/>
  <c r="Z329" i="5" s="1"/>
  <c r="Z328" i="5" s="1"/>
  <c r="Z327" i="5" s="1"/>
  <c r="Z326" i="5" s="1"/>
  <c r="Z325" i="5" s="1"/>
  <c r="Z324" i="5" s="1"/>
  <c r="Z323" i="5" s="1"/>
  <c r="Z322" i="5" s="1"/>
  <c r="Z321" i="5" s="1"/>
  <c r="Z320" i="5" s="1"/>
  <c r="Z319" i="5" s="1"/>
  <c r="Z318" i="5" s="1"/>
  <c r="Z317" i="5" s="1"/>
  <c r="Z316" i="5" s="1"/>
  <c r="Z315" i="5" s="1"/>
  <c r="Z314" i="5" s="1"/>
  <c r="Z313" i="5" s="1"/>
  <c r="Z312" i="5" s="1"/>
  <c r="Z311" i="5" s="1"/>
  <c r="Z310" i="5" s="1"/>
  <c r="Z309" i="5" s="1"/>
  <c r="Z308" i="5" s="1"/>
  <c r="Z307" i="5" s="1"/>
  <c r="Z565" i="5"/>
  <c r="Y308" i="5"/>
  <c r="Y309" i="5"/>
  <c r="Y310" i="5"/>
  <c r="Y311" i="5"/>
  <c r="Y312" i="5"/>
  <c r="Y313" i="5"/>
  <c r="Y314" i="5"/>
  <c r="Y315" i="5"/>
  <c r="Y316" i="5"/>
  <c r="Y317" i="5"/>
  <c r="Y318" i="5"/>
  <c r="Y319" i="5"/>
  <c r="Y320" i="5"/>
  <c r="Y321" i="5"/>
  <c r="Y322" i="5"/>
  <c r="Y323" i="5"/>
  <c r="Y324" i="5"/>
  <c r="Y325" i="5"/>
  <c r="Y326" i="5"/>
  <c r="Y327" i="5"/>
  <c r="Y328" i="5"/>
  <c r="Y329" i="5"/>
  <c r="Y330" i="5"/>
  <c r="Y331" i="5"/>
  <c r="Y332" i="5"/>
  <c r="Y333" i="5"/>
  <c r="Y334" i="5"/>
  <c r="Y335" i="5"/>
  <c r="Y336" i="5"/>
  <c r="Y337" i="5"/>
  <c r="Y338" i="5"/>
  <c r="Y339" i="5"/>
  <c r="Y340" i="5"/>
  <c r="Y341" i="5"/>
  <c r="Y342" i="5"/>
  <c r="Y343" i="5"/>
  <c r="Y344" i="5"/>
  <c r="Y345" i="5"/>
  <c r="Y346" i="5"/>
  <c r="Y347" i="5"/>
  <c r="Y348" i="5"/>
  <c r="Y349" i="5"/>
  <c r="Y350" i="5"/>
  <c r="Y351" i="5"/>
  <c r="Y352" i="5"/>
  <c r="Y353" i="5"/>
  <c r="Y354" i="5"/>
  <c r="Y355" i="5"/>
  <c r="Y356" i="5"/>
  <c r="Y357" i="5"/>
  <c r="Y358" i="5"/>
  <c r="Y359" i="5"/>
  <c r="Y360" i="5"/>
  <c r="Y361" i="5"/>
  <c r="Y362" i="5"/>
  <c r="Y363" i="5"/>
  <c r="Y364" i="5"/>
  <c r="Y365" i="5"/>
  <c r="Y366" i="5"/>
  <c r="Y367" i="5"/>
  <c r="Y368" i="5"/>
  <c r="Y369" i="5"/>
  <c r="Y370" i="5"/>
  <c r="Y371" i="5"/>
  <c r="Y372" i="5"/>
  <c r="Y373" i="5"/>
  <c r="Y374" i="5"/>
  <c r="Y375" i="5"/>
  <c r="Y376" i="5"/>
  <c r="Y377" i="5"/>
  <c r="Y378" i="5"/>
  <c r="Y379" i="5"/>
  <c r="Y380" i="5"/>
  <c r="Y381" i="5"/>
  <c r="Y382" i="5"/>
  <c r="Y383" i="5"/>
  <c r="Y384" i="5"/>
  <c r="Y385" i="5"/>
  <c r="Y386" i="5"/>
  <c r="Y387" i="5"/>
  <c r="Y388" i="5"/>
  <c r="Y389" i="5"/>
  <c r="Y390" i="5"/>
  <c r="Y391" i="5"/>
  <c r="Y392" i="5"/>
  <c r="Y393" i="5"/>
  <c r="Y394" i="5"/>
  <c r="Y395" i="5"/>
  <c r="Y396" i="5"/>
  <c r="Y397" i="5"/>
  <c r="Y398" i="5"/>
  <c r="Y399" i="5"/>
  <c r="Y400" i="5"/>
  <c r="Y401" i="5"/>
  <c r="Y402" i="5"/>
  <c r="Y403" i="5"/>
  <c r="Y404" i="5"/>
  <c r="Y405" i="5"/>
  <c r="Y406" i="5"/>
  <c r="Y407" i="5"/>
  <c r="Y408" i="5"/>
  <c r="Y409" i="5"/>
  <c r="Y410" i="5"/>
  <c r="Y411" i="5"/>
  <c r="Y412" i="5"/>
  <c r="Y413" i="5"/>
  <c r="Y414" i="5"/>
  <c r="Y415" i="5"/>
  <c r="Y416" i="5"/>
  <c r="Y417" i="5"/>
  <c r="Y418" i="5"/>
  <c r="Y419" i="5"/>
  <c r="Y420" i="5"/>
  <c r="Y421" i="5"/>
  <c r="Y422" i="5"/>
  <c r="Y423" i="5"/>
  <c r="Y424" i="5"/>
  <c r="Y425" i="5"/>
  <c r="Y426" i="5"/>
  <c r="Y427" i="5"/>
  <c r="Y428" i="5"/>
  <c r="Y429" i="5"/>
  <c r="Y430" i="5"/>
  <c r="Y431" i="5"/>
  <c r="Y432" i="5"/>
  <c r="Y433" i="5"/>
  <c r="Y434" i="5"/>
  <c r="Y435" i="5"/>
  <c r="Y436" i="5"/>
  <c r="Y437" i="5"/>
  <c r="Y438" i="5"/>
  <c r="Y439" i="5"/>
  <c r="Y440" i="5"/>
  <c r="Y441" i="5"/>
  <c r="Y442" i="5"/>
  <c r="Y443" i="5"/>
  <c r="Y444" i="5"/>
  <c r="Y445" i="5"/>
  <c r="Y446" i="5"/>
  <c r="Y447" i="5"/>
  <c r="Y448" i="5"/>
  <c r="Y449" i="5"/>
  <c r="Y450" i="5"/>
  <c r="Y451" i="5"/>
  <c r="Y452" i="5"/>
  <c r="Y453" i="5"/>
  <c r="Y454" i="5"/>
  <c r="Y455" i="5"/>
  <c r="Y456" i="5"/>
  <c r="Y457" i="5"/>
  <c r="Y458" i="5"/>
  <c r="Y459" i="5"/>
  <c r="Y460" i="5"/>
  <c r="Y461" i="5"/>
  <c r="Y462" i="5"/>
  <c r="Y463" i="5"/>
  <c r="Y464" i="5"/>
  <c r="Y465" i="5"/>
  <c r="Y466" i="5"/>
  <c r="Y467" i="5"/>
  <c r="Y468" i="5"/>
  <c r="Y469" i="5"/>
  <c r="Y470" i="5"/>
  <c r="Y471" i="5"/>
  <c r="Y472" i="5"/>
  <c r="Y473" i="5"/>
  <c r="Y474" i="5"/>
  <c r="Y475" i="5"/>
  <c r="Y476" i="5"/>
  <c r="Y477" i="5"/>
  <c r="Y478" i="5"/>
  <c r="Y479" i="5"/>
  <c r="Y480" i="5"/>
  <c r="Y481" i="5"/>
  <c r="Y482" i="5"/>
  <c r="Y483" i="5"/>
  <c r="Y484" i="5"/>
  <c r="Y485" i="5"/>
  <c r="Y486" i="5"/>
  <c r="Y487" i="5"/>
  <c r="Y488" i="5"/>
  <c r="Y489" i="5"/>
  <c r="Y490" i="5"/>
  <c r="Y491" i="5"/>
  <c r="Y492" i="5"/>
  <c r="Y493" i="5"/>
  <c r="Y494" i="5"/>
  <c r="Y495" i="5"/>
  <c r="Y496" i="5"/>
  <c r="Y497" i="5"/>
  <c r="Y498" i="5"/>
  <c r="Y499" i="5"/>
  <c r="Y500" i="5"/>
  <c r="Y501" i="5"/>
  <c r="Y502" i="5"/>
  <c r="Y503" i="5"/>
  <c r="Y504" i="5"/>
  <c r="Y505" i="5"/>
  <c r="Y506" i="5"/>
  <c r="Y507" i="5"/>
  <c r="Y508" i="5"/>
  <c r="Y509" i="5"/>
  <c r="Y510" i="5"/>
  <c r="Y511" i="5"/>
  <c r="Y512" i="5"/>
  <c r="Y513" i="5"/>
  <c r="Y514" i="5"/>
  <c r="Y515" i="5"/>
  <c r="Y516" i="5"/>
  <c r="Y517" i="5"/>
  <c r="Y518" i="5"/>
  <c r="Y519" i="5"/>
  <c r="Y520" i="5"/>
  <c r="Y521" i="5"/>
  <c r="Y522" i="5"/>
  <c r="Y523" i="5"/>
  <c r="Y524" i="5"/>
  <c r="Y525" i="5"/>
  <c r="Y526" i="5"/>
  <c r="Y527" i="5"/>
  <c r="Y528" i="5"/>
  <c r="Y529" i="5"/>
  <c r="Y530" i="5"/>
  <c r="Y531" i="5"/>
  <c r="Y532" i="5"/>
  <c r="Y533" i="5"/>
  <c r="Y534" i="5"/>
  <c r="Y535" i="5"/>
  <c r="Y536" i="5"/>
  <c r="Y537" i="5"/>
  <c r="Y538" i="5"/>
  <c r="Y539" i="5"/>
  <c r="Y540" i="5"/>
  <c r="Y541" i="5"/>
  <c r="Y542" i="5"/>
  <c r="Y543" i="5"/>
  <c r="Y544" i="5"/>
  <c r="Y545" i="5"/>
  <c r="Y546" i="5"/>
  <c r="Y547" i="5"/>
  <c r="Y548" i="5"/>
  <c r="Y549" i="5"/>
  <c r="Y550" i="5"/>
  <c r="Y551" i="5"/>
  <c r="Y552" i="5"/>
  <c r="Y553" i="5"/>
  <c r="Y554" i="5"/>
  <c r="Y555" i="5"/>
  <c r="Y556" i="5"/>
  <c r="Y557" i="5"/>
  <c r="Y558" i="5"/>
  <c r="Y559" i="5"/>
  <c r="Y560" i="5"/>
  <c r="Y561" i="5"/>
  <c r="Y562" i="5"/>
  <c r="Y563" i="5"/>
  <c r="Y564" i="5"/>
  <c r="Y565" i="5"/>
  <c r="W565" i="5"/>
  <c r="W564" i="5" s="1"/>
  <c r="W563" i="5" s="1"/>
  <c r="W562" i="5" s="1"/>
  <c r="W561" i="5" s="1"/>
  <c r="W560" i="5" s="1"/>
  <c r="W559" i="5" s="1"/>
  <c r="W558" i="5" s="1"/>
  <c r="W557" i="5" s="1"/>
  <c r="W556" i="5" s="1"/>
  <c r="W555" i="5" s="1"/>
  <c r="W554" i="5" s="1"/>
  <c r="W553" i="5" s="1"/>
  <c r="W552" i="5" s="1"/>
  <c r="W551" i="5" s="1"/>
  <c r="W550" i="5" s="1"/>
  <c r="W549" i="5" s="1"/>
  <c r="W548" i="5" s="1"/>
  <c r="W547" i="5" s="1"/>
  <c r="W546" i="5" s="1"/>
  <c r="W545" i="5" s="1"/>
  <c r="W544" i="5" s="1"/>
  <c r="W543" i="5" s="1"/>
  <c r="W542" i="5" s="1"/>
  <c r="W541" i="5" s="1"/>
  <c r="W540" i="5" s="1"/>
  <c r="W539" i="5" s="1"/>
  <c r="W538" i="5" s="1"/>
  <c r="W537" i="5" s="1"/>
  <c r="W536" i="5" s="1"/>
  <c r="W535" i="5" s="1"/>
  <c r="W534" i="5" s="1"/>
  <c r="W533" i="5" s="1"/>
  <c r="W532" i="5" s="1"/>
  <c r="W531" i="5" s="1"/>
  <c r="W530" i="5" s="1"/>
  <c r="W529" i="5" s="1"/>
  <c r="W528" i="5" s="1"/>
  <c r="W527" i="5" s="1"/>
  <c r="W526" i="5" s="1"/>
  <c r="W525" i="5" s="1"/>
  <c r="W524" i="5" s="1"/>
  <c r="W523" i="5" s="1"/>
  <c r="W522" i="5" s="1"/>
  <c r="W521" i="5" s="1"/>
  <c r="W520" i="5" s="1"/>
  <c r="W519" i="5" s="1"/>
  <c r="W518" i="5" s="1"/>
  <c r="W517" i="5" s="1"/>
  <c r="W516" i="5" s="1"/>
  <c r="W515" i="5" s="1"/>
  <c r="W514" i="5" s="1"/>
  <c r="W513" i="5" s="1"/>
  <c r="W512" i="5" s="1"/>
  <c r="W511" i="5" s="1"/>
  <c r="W510" i="5" s="1"/>
  <c r="W509" i="5" s="1"/>
  <c r="W508" i="5" s="1"/>
  <c r="W507" i="5" s="1"/>
  <c r="W506" i="5" s="1"/>
  <c r="W505" i="5" s="1"/>
  <c r="W504" i="5" s="1"/>
  <c r="W503" i="5" s="1"/>
  <c r="W502" i="5" s="1"/>
  <c r="W501" i="5" s="1"/>
  <c r="W500" i="5" s="1"/>
  <c r="W499" i="5" s="1"/>
  <c r="W498" i="5" s="1"/>
  <c r="W497" i="5" s="1"/>
  <c r="W496" i="5" s="1"/>
  <c r="W495" i="5" s="1"/>
  <c r="W494" i="5" s="1"/>
  <c r="W493" i="5" s="1"/>
  <c r="W492" i="5" s="1"/>
  <c r="W491" i="5" s="1"/>
  <c r="W490" i="5" s="1"/>
  <c r="W489" i="5" s="1"/>
  <c r="W488" i="5" s="1"/>
  <c r="W487" i="5" s="1"/>
  <c r="W486" i="5" s="1"/>
  <c r="W485" i="5" s="1"/>
  <c r="W484" i="5" s="1"/>
  <c r="W483" i="5" s="1"/>
  <c r="W482" i="5" s="1"/>
  <c r="W481" i="5" s="1"/>
  <c r="W480" i="5" s="1"/>
  <c r="W479" i="5" s="1"/>
  <c r="W478" i="5" s="1"/>
  <c r="W477" i="5" s="1"/>
  <c r="W476" i="5" s="1"/>
  <c r="W475" i="5" s="1"/>
  <c r="W474" i="5" s="1"/>
  <c r="W473" i="5" s="1"/>
  <c r="W472" i="5" s="1"/>
  <c r="W471" i="5" s="1"/>
  <c r="W470" i="5" s="1"/>
  <c r="W469" i="5" s="1"/>
  <c r="W468" i="5" s="1"/>
  <c r="W467" i="5" s="1"/>
  <c r="W466" i="5" s="1"/>
  <c r="W465" i="5" s="1"/>
  <c r="W464" i="5" s="1"/>
  <c r="W463" i="5" s="1"/>
  <c r="W462" i="5" s="1"/>
  <c r="W461" i="5" s="1"/>
  <c r="W460" i="5" s="1"/>
  <c r="W459" i="5" s="1"/>
  <c r="W458" i="5" s="1"/>
  <c r="W457" i="5" s="1"/>
  <c r="W456" i="5" s="1"/>
  <c r="W455" i="5" s="1"/>
  <c r="W454" i="5" s="1"/>
  <c r="W453" i="5" s="1"/>
  <c r="W452" i="5" s="1"/>
  <c r="W451" i="5" s="1"/>
  <c r="W450" i="5" s="1"/>
  <c r="W449" i="5" s="1"/>
  <c r="W448" i="5" s="1"/>
  <c r="W447" i="5" s="1"/>
  <c r="W446" i="5" s="1"/>
  <c r="W445" i="5" s="1"/>
  <c r="W444" i="5" s="1"/>
  <c r="W443" i="5" s="1"/>
  <c r="W442" i="5" s="1"/>
  <c r="W441" i="5" s="1"/>
  <c r="W440" i="5" s="1"/>
  <c r="W439" i="5" s="1"/>
  <c r="W438" i="5" s="1"/>
  <c r="W437" i="5" s="1"/>
  <c r="W436" i="5" s="1"/>
  <c r="W435" i="5" s="1"/>
  <c r="W434" i="5" s="1"/>
  <c r="W433" i="5" s="1"/>
  <c r="W432" i="5" s="1"/>
  <c r="W431" i="5" s="1"/>
  <c r="W430" i="5" s="1"/>
  <c r="W429" i="5" s="1"/>
  <c r="W428" i="5" s="1"/>
  <c r="W427" i="5" s="1"/>
  <c r="W426" i="5" s="1"/>
  <c r="W425" i="5" s="1"/>
  <c r="W424" i="5" s="1"/>
  <c r="W423" i="5" s="1"/>
  <c r="W422" i="5" s="1"/>
  <c r="W421" i="5" s="1"/>
  <c r="W420" i="5" s="1"/>
  <c r="W419" i="5" s="1"/>
  <c r="W418" i="5" s="1"/>
  <c r="W417" i="5" s="1"/>
  <c r="W416" i="5" s="1"/>
  <c r="W415" i="5" s="1"/>
  <c r="W414" i="5" s="1"/>
  <c r="W413" i="5" s="1"/>
  <c r="W412" i="5" s="1"/>
  <c r="W411" i="5" s="1"/>
  <c r="W410" i="5" s="1"/>
  <c r="W409" i="5" s="1"/>
  <c r="W408" i="5" s="1"/>
  <c r="W407" i="5" s="1"/>
  <c r="W406" i="5" s="1"/>
  <c r="W405" i="5" s="1"/>
  <c r="W404" i="5" s="1"/>
  <c r="W403" i="5" s="1"/>
  <c r="W402" i="5" s="1"/>
  <c r="W401" i="5" s="1"/>
  <c r="W400" i="5" s="1"/>
  <c r="W399" i="5" s="1"/>
  <c r="W398" i="5" s="1"/>
  <c r="W397" i="5" s="1"/>
  <c r="W396" i="5" s="1"/>
  <c r="W395" i="5" s="1"/>
  <c r="W394" i="5" s="1"/>
  <c r="W393" i="5" s="1"/>
  <c r="W392" i="5" s="1"/>
  <c r="W391" i="5" s="1"/>
  <c r="W390" i="5" s="1"/>
  <c r="W389" i="5" s="1"/>
  <c r="W388" i="5" s="1"/>
  <c r="W387" i="5" s="1"/>
  <c r="W386" i="5" s="1"/>
  <c r="W385" i="5" s="1"/>
  <c r="W384" i="5" s="1"/>
  <c r="W383" i="5" s="1"/>
  <c r="W382" i="5" s="1"/>
  <c r="W381" i="5" s="1"/>
  <c r="W380" i="5" s="1"/>
  <c r="W379" i="5" s="1"/>
  <c r="W378" i="5" s="1"/>
  <c r="W377" i="5" s="1"/>
  <c r="W376" i="5" s="1"/>
  <c r="W375" i="5" s="1"/>
  <c r="W374" i="5" s="1"/>
  <c r="W373" i="5" s="1"/>
  <c r="W372" i="5" s="1"/>
  <c r="W371" i="5" s="1"/>
  <c r="W370" i="5" s="1"/>
  <c r="W369" i="5" s="1"/>
  <c r="W368" i="5" s="1"/>
  <c r="W367" i="5" s="1"/>
  <c r="W366" i="5" s="1"/>
  <c r="W365" i="5" s="1"/>
  <c r="W364" i="5" s="1"/>
  <c r="W363" i="5" s="1"/>
  <c r="W362" i="5" s="1"/>
  <c r="W361" i="5" s="1"/>
  <c r="W360" i="5" s="1"/>
  <c r="W359" i="5" s="1"/>
  <c r="W358" i="5" s="1"/>
  <c r="W357" i="5" s="1"/>
  <c r="W356" i="5" s="1"/>
  <c r="W355" i="5" s="1"/>
  <c r="W354" i="5" s="1"/>
  <c r="W353" i="5" s="1"/>
  <c r="W352" i="5" s="1"/>
  <c r="W351" i="5" s="1"/>
  <c r="W350" i="5" s="1"/>
  <c r="W349" i="5" s="1"/>
  <c r="W348" i="5" s="1"/>
  <c r="W347" i="5" s="1"/>
  <c r="W346" i="5" s="1"/>
  <c r="W345" i="5" s="1"/>
  <c r="W344" i="5" s="1"/>
  <c r="W343" i="5" s="1"/>
  <c r="W342" i="5" s="1"/>
  <c r="W341" i="5" s="1"/>
  <c r="W340" i="5" s="1"/>
  <c r="W339" i="5" s="1"/>
  <c r="W338" i="5" s="1"/>
  <c r="W337" i="5" s="1"/>
  <c r="W336" i="5" s="1"/>
  <c r="W335" i="5" s="1"/>
  <c r="W334" i="5" s="1"/>
  <c r="W333" i="5" s="1"/>
  <c r="W332" i="5" s="1"/>
  <c r="W331" i="5" s="1"/>
  <c r="W330" i="5" s="1"/>
  <c r="W329" i="5" s="1"/>
  <c r="W328" i="5" s="1"/>
  <c r="W327" i="5" s="1"/>
  <c r="W326" i="5" s="1"/>
  <c r="W325" i="5" s="1"/>
  <c r="W324" i="5" s="1"/>
  <c r="W323" i="5" s="1"/>
  <c r="W322" i="5" s="1"/>
  <c r="W321" i="5" s="1"/>
  <c r="W320" i="5" s="1"/>
  <c r="W319" i="5" s="1"/>
  <c r="W318" i="5" s="1"/>
  <c r="W317" i="5" s="1"/>
  <c r="W316" i="5" s="1"/>
  <c r="W315" i="5" s="1"/>
  <c r="W314" i="5" s="1"/>
  <c r="W313" i="5" s="1"/>
  <c r="W312" i="5" s="1"/>
  <c r="W311" i="5" s="1"/>
  <c r="W310" i="5" s="1"/>
  <c r="W309" i="5" s="1"/>
  <c r="W308" i="5" s="1"/>
  <c r="W307" i="5" s="1"/>
  <c r="W306" i="5" s="1"/>
  <c r="W305" i="5" s="1"/>
  <c r="W304" i="5" s="1"/>
  <c r="W303" i="5" s="1"/>
  <c r="W302" i="5" s="1"/>
  <c r="W301" i="5" s="1"/>
  <c r="W300" i="5" s="1"/>
  <c r="W299" i="5" s="1"/>
  <c r="W298" i="5" s="1"/>
  <c r="W297" i="5" s="1"/>
  <c r="W296" i="5" s="1"/>
  <c r="W295" i="5" s="1"/>
  <c r="W294" i="5" s="1"/>
  <c r="W293" i="5" s="1"/>
  <c r="W292" i="5" s="1"/>
  <c r="W291" i="5" s="1"/>
  <c r="W290" i="5" s="1"/>
  <c r="W289" i="5" s="1"/>
  <c r="W288" i="5" s="1"/>
  <c r="W287" i="5" s="1"/>
  <c r="W286" i="5" s="1"/>
  <c r="W285" i="5" s="1"/>
  <c r="W284" i="5" s="1"/>
  <c r="W283" i="5" s="1"/>
  <c r="W282" i="5" s="1"/>
  <c r="W281" i="5" s="1"/>
  <c r="W280" i="5" s="1"/>
  <c r="W279" i="5" s="1"/>
  <c r="W278" i="5" s="1"/>
  <c r="W277" i="5" s="1"/>
  <c r="W276" i="5" s="1"/>
  <c r="W275" i="5" s="1"/>
  <c r="W274" i="5" s="1"/>
  <c r="W273" i="5" s="1"/>
  <c r="W272" i="5" s="1"/>
  <c r="W271" i="5" s="1"/>
  <c r="W270" i="5" s="1"/>
  <c r="W269" i="5" s="1"/>
  <c r="W268" i="5" s="1"/>
  <c r="W267" i="5" s="1"/>
  <c r="W266" i="5" s="1"/>
  <c r="W265" i="5" s="1"/>
  <c r="W264" i="5" s="1"/>
  <c r="W263" i="5" s="1"/>
  <c r="W262" i="5" s="1"/>
  <c r="W261" i="5" s="1"/>
  <c r="W260" i="5" s="1"/>
  <c r="W259" i="5" s="1"/>
  <c r="W258" i="5" s="1"/>
  <c r="W257" i="5" s="1"/>
  <c r="W256" i="5" s="1"/>
  <c r="W255" i="5" s="1"/>
  <c r="W254" i="5" s="1"/>
  <c r="W253" i="5" s="1"/>
  <c r="W252" i="5" s="1"/>
  <c r="W251" i="5" s="1"/>
  <c r="W250" i="5" s="1"/>
  <c r="W249" i="5" s="1"/>
  <c r="W248" i="5" s="1"/>
  <c r="W247" i="5" s="1"/>
  <c r="W246" i="5" s="1"/>
  <c r="W245" i="5" s="1"/>
  <c r="W244" i="5" s="1"/>
  <c r="W243" i="5" s="1"/>
  <c r="W242" i="5" s="1"/>
  <c r="W241" i="5" s="1"/>
  <c r="W240" i="5" s="1"/>
  <c r="W239" i="5" s="1"/>
  <c r="W238" i="5" s="1"/>
  <c r="W237" i="5" s="1"/>
  <c r="W236" i="5" s="1"/>
  <c r="W235" i="5" s="1"/>
  <c r="W234" i="5" s="1"/>
  <c r="W233" i="5" s="1"/>
  <c r="W232" i="5" s="1"/>
  <c r="W231" i="5" s="1"/>
  <c r="W230" i="5" s="1"/>
  <c r="W229" i="5" s="1"/>
  <c r="W228" i="5" s="1"/>
  <c r="W227" i="5" s="1"/>
  <c r="W226" i="5" s="1"/>
  <c r="W225" i="5" s="1"/>
  <c r="W224" i="5" s="1"/>
  <c r="W223" i="5" s="1"/>
  <c r="W222" i="5" s="1"/>
  <c r="W221" i="5" s="1"/>
  <c r="W220" i="5" s="1"/>
  <c r="W219" i="5" s="1"/>
  <c r="W218" i="5" s="1"/>
  <c r="W217" i="5" s="1"/>
  <c r="W216" i="5" s="1"/>
  <c r="W215" i="5" s="1"/>
  <c r="W214" i="5" s="1"/>
  <c r="W213" i="5" s="1"/>
  <c r="W212" i="5" s="1"/>
  <c r="W211" i="5" s="1"/>
  <c r="W210" i="5" s="1"/>
  <c r="W209" i="5" s="1"/>
  <c r="W208" i="5" s="1"/>
  <c r="W207" i="5" s="1"/>
  <c r="W206" i="5" s="1"/>
  <c r="W205" i="5" s="1"/>
  <c r="W204" i="5" s="1"/>
  <c r="W203" i="5" s="1"/>
  <c r="W202" i="5" s="1"/>
  <c r="W201" i="5" s="1"/>
  <c r="W200" i="5" s="1"/>
  <c r="W199" i="5" s="1"/>
  <c r="W198" i="5" s="1"/>
  <c r="W197" i="5" s="1"/>
  <c r="W196" i="5" s="1"/>
  <c r="W195" i="5" s="1"/>
  <c r="W194" i="5" s="1"/>
  <c r="W193" i="5" s="1"/>
  <c r="W192" i="5" s="1"/>
  <c r="W191" i="5" s="1"/>
  <c r="W190" i="5" s="1"/>
  <c r="W189" i="5" s="1"/>
  <c r="W188" i="5" s="1"/>
  <c r="W187" i="5" s="1"/>
  <c r="W186" i="5" s="1"/>
  <c r="W185" i="5" s="1"/>
  <c r="W184" i="5" s="1"/>
  <c r="W183" i="5" s="1"/>
  <c r="W182" i="5" s="1"/>
  <c r="W181" i="5" s="1"/>
  <c r="W180" i="5" s="1"/>
  <c r="W179" i="5" s="1"/>
  <c r="W178" i="5" s="1"/>
  <c r="W177" i="5" s="1"/>
  <c r="W176" i="5" s="1"/>
  <c r="W175" i="5" s="1"/>
  <c r="W174" i="5" s="1"/>
  <c r="W173" i="5" s="1"/>
  <c r="W172" i="5" s="1"/>
  <c r="W171" i="5" s="1"/>
  <c r="W170" i="5" s="1"/>
  <c r="W169" i="5" s="1"/>
  <c r="W168" i="5" s="1"/>
  <c r="W167" i="5" s="1"/>
  <c r="W166" i="5" s="1"/>
  <c r="W165" i="5" s="1"/>
  <c r="W164" i="5" s="1"/>
  <c r="W163" i="5" s="1"/>
  <c r="W162" i="5" s="1"/>
  <c r="W161" i="5" s="1"/>
  <c r="W160" i="5" s="1"/>
  <c r="W159" i="5" s="1"/>
  <c r="W158" i="5" s="1"/>
  <c r="W157" i="5" s="1"/>
  <c r="W156" i="5" s="1"/>
  <c r="W155" i="5" s="1"/>
  <c r="W154" i="5" s="1"/>
  <c r="W153" i="5" s="1"/>
  <c r="W152" i="5" s="1"/>
  <c r="W151" i="5" s="1"/>
  <c r="W150" i="5" s="1"/>
  <c r="W149" i="5" s="1"/>
  <c r="W148" i="5" s="1"/>
  <c r="W147" i="5" s="1"/>
  <c r="W146" i="5" s="1"/>
  <c r="W145" i="5" s="1"/>
  <c r="W144" i="5" s="1"/>
  <c r="W143" i="5" s="1"/>
  <c r="W142" i="5" s="1"/>
  <c r="W141" i="5" s="1"/>
  <c r="W140" i="5" s="1"/>
  <c r="W139" i="5" s="1"/>
  <c r="W138" i="5" s="1"/>
  <c r="W137" i="5" s="1"/>
  <c r="W136" i="5" s="1"/>
  <c r="W135" i="5" s="1"/>
  <c r="W134" i="5" s="1"/>
  <c r="W133" i="5" s="1"/>
  <c r="W132" i="5" s="1"/>
  <c r="W131" i="5" s="1"/>
  <c r="W130" i="5" s="1"/>
  <c r="W129" i="5" s="1"/>
  <c r="W128" i="5" s="1"/>
  <c r="W127" i="5" s="1"/>
  <c r="W126" i="5" s="1"/>
  <c r="W125" i="5" s="1"/>
  <c r="W124" i="5" s="1"/>
  <c r="W123" i="5" s="1"/>
  <c r="W122" i="5" s="1"/>
  <c r="W121" i="5" s="1"/>
  <c r="W120" i="5" s="1"/>
  <c r="W119" i="5" s="1"/>
  <c r="W118" i="5" s="1"/>
  <c r="W117" i="5" s="1"/>
  <c r="W116" i="5" s="1"/>
  <c r="W115" i="5" s="1"/>
  <c r="W114" i="5" s="1"/>
  <c r="W113" i="5" s="1"/>
  <c r="W112" i="5" s="1"/>
  <c r="W111" i="5" s="1"/>
  <c r="W110" i="5" s="1"/>
  <c r="W109" i="5" s="1"/>
  <c r="W108" i="5" s="1"/>
  <c r="W107" i="5" s="1"/>
  <c r="W106" i="5" s="1"/>
  <c r="W105" i="5" s="1"/>
  <c r="W104" i="5" s="1"/>
  <c r="W103" i="5" s="1"/>
  <c r="W102" i="5" s="1"/>
  <c r="W101" i="5" s="1"/>
  <c r="W100" i="5" s="1"/>
  <c r="W99" i="5" s="1"/>
  <c r="W98" i="5" s="1"/>
  <c r="W97" i="5" s="1"/>
  <c r="W96" i="5" s="1"/>
  <c r="W95" i="5" s="1"/>
  <c r="W94" i="5" s="1"/>
  <c r="W93" i="5" s="1"/>
  <c r="W92" i="5" s="1"/>
  <c r="W91" i="5" s="1"/>
  <c r="W90" i="5" s="1"/>
  <c r="W89" i="5" s="1"/>
  <c r="W88" i="5" s="1"/>
  <c r="W87" i="5" s="1"/>
  <c r="W86" i="5" s="1"/>
  <c r="W85" i="5" s="1"/>
  <c r="W84" i="5" s="1"/>
  <c r="W83" i="5" s="1"/>
  <c r="W82" i="5" s="1"/>
  <c r="W81" i="5" s="1"/>
  <c r="W80" i="5" s="1"/>
  <c r="W79" i="5" s="1"/>
  <c r="W78" i="5" s="1"/>
  <c r="W77" i="5" s="1"/>
  <c r="W76" i="5" s="1"/>
  <c r="W75" i="5" s="1"/>
  <c r="W74" i="5" s="1"/>
  <c r="W73" i="5" s="1"/>
  <c r="W72" i="5" s="1"/>
  <c r="W71" i="5" s="1"/>
  <c r="W70" i="5" s="1"/>
  <c r="W69" i="5" s="1"/>
  <c r="W68" i="5" s="1"/>
  <c r="W67" i="5" s="1"/>
  <c r="W66" i="5" s="1"/>
  <c r="W65" i="5" s="1"/>
  <c r="W64" i="5" s="1"/>
  <c r="W63" i="5" s="1"/>
  <c r="W62" i="5" s="1"/>
  <c r="W61" i="5" s="1"/>
  <c r="W60" i="5" s="1"/>
  <c r="W59" i="5" s="1"/>
  <c r="W58" i="5" s="1"/>
  <c r="W57" i="5" s="1"/>
  <c r="W56" i="5" s="1"/>
  <c r="W55" i="5" s="1"/>
  <c r="W54" i="5" s="1"/>
  <c r="W53" i="5" s="1"/>
  <c r="W52" i="5" s="1"/>
  <c r="W51" i="5" s="1"/>
  <c r="W50" i="5" s="1"/>
  <c r="W49" i="5" s="1"/>
  <c r="W48" i="5" s="1"/>
  <c r="W47" i="5" s="1"/>
  <c r="W46" i="5" s="1"/>
  <c r="W45" i="5" s="1"/>
  <c r="W44" i="5" s="1"/>
  <c r="W43" i="5" s="1"/>
  <c r="W42" i="5" s="1"/>
  <c r="W41" i="5" s="1"/>
  <c r="W40" i="5" s="1"/>
  <c r="W39" i="5" s="1"/>
  <c r="W38" i="5" s="1"/>
  <c r="W37" i="5" s="1"/>
  <c r="U565" i="5"/>
  <c r="U564" i="5" s="1"/>
  <c r="U563" i="5" s="1"/>
  <c r="U562" i="5" s="1"/>
  <c r="U561" i="5" s="1"/>
  <c r="U560" i="5" s="1"/>
  <c r="U559" i="5" s="1"/>
  <c r="U558" i="5" s="1"/>
  <c r="U557" i="5" s="1"/>
  <c r="U556" i="5" s="1"/>
  <c r="U555" i="5" s="1"/>
  <c r="U554" i="5" s="1"/>
  <c r="U553" i="5" s="1"/>
  <c r="U552" i="5" s="1"/>
  <c r="U551" i="5" s="1"/>
  <c r="U550" i="5" s="1"/>
  <c r="U549" i="5" s="1"/>
  <c r="U548" i="5" s="1"/>
  <c r="U547" i="5" s="1"/>
  <c r="U546" i="5" s="1"/>
  <c r="U545" i="5" s="1"/>
  <c r="U544" i="5" s="1"/>
  <c r="U543" i="5" s="1"/>
  <c r="U542" i="5" s="1"/>
  <c r="U541" i="5" s="1"/>
  <c r="U540" i="5" s="1"/>
  <c r="U539" i="5" s="1"/>
  <c r="U538" i="5" s="1"/>
  <c r="U537" i="5" s="1"/>
  <c r="U536" i="5" s="1"/>
  <c r="U535" i="5" s="1"/>
  <c r="U534" i="5" s="1"/>
  <c r="U533" i="5" s="1"/>
  <c r="U532" i="5" s="1"/>
  <c r="U531" i="5" s="1"/>
  <c r="U530" i="5" s="1"/>
  <c r="U529" i="5" s="1"/>
  <c r="U528" i="5" s="1"/>
  <c r="U527" i="5" s="1"/>
  <c r="U526" i="5" s="1"/>
  <c r="U525" i="5" s="1"/>
  <c r="U524" i="5" s="1"/>
  <c r="U523" i="5" s="1"/>
  <c r="U522" i="5" s="1"/>
  <c r="U521" i="5" s="1"/>
  <c r="U520" i="5" s="1"/>
  <c r="U519" i="5" s="1"/>
  <c r="U518" i="5" s="1"/>
  <c r="U517" i="5" s="1"/>
  <c r="U516" i="5" s="1"/>
  <c r="U515" i="5" s="1"/>
  <c r="U514" i="5" s="1"/>
  <c r="U513" i="5" s="1"/>
  <c r="U512" i="5" s="1"/>
  <c r="U511" i="5" s="1"/>
  <c r="U510" i="5" s="1"/>
  <c r="U509" i="5" s="1"/>
  <c r="U508" i="5" s="1"/>
  <c r="U507" i="5" s="1"/>
  <c r="U506" i="5" s="1"/>
  <c r="U505" i="5" s="1"/>
  <c r="U504" i="5" s="1"/>
  <c r="U503" i="5" s="1"/>
  <c r="U502" i="5" s="1"/>
  <c r="U501" i="5" s="1"/>
  <c r="U500" i="5" s="1"/>
  <c r="U499" i="5" s="1"/>
  <c r="U498" i="5" s="1"/>
  <c r="U497" i="5" s="1"/>
  <c r="U496" i="5" s="1"/>
  <c r="U495" i="5" s="1"/>
  <c r="U494" i="5" s="1"/>
  <c r="U493" i="5" s="1"/>
  <c r="U492" i="5" s="1"/>
  <c r="U491" i="5" s="1"/>
  <c r="U490" i="5" s="1"/>
  <c r="U489" i="5" s="1"/>
  <c r="U488" i="5" s="1"/>
  <c r="U487" i="5" s="1"/>
  <c r="U486" i="5" s="1"/>
  <c r="U485" i="5" s="1"/>
  <c r="U484" i="5" s="1"/>
  <c r="U483" i="5" s="1"/>
  <c r="U482" i="5" s="1"/>
  <c r="U481" i="5" s="1"/>
  <c r="U480" i="5" s="1"/>
  <c r="U479" i="5" s="1"/>
  <c r="U478" i="5" s="1"/>
  <c r="U477" i="5" s="1"/>
  <c r="U476" i="5" s="1"/>
  <c r="U475" i="5" s="1"/>
  <c r="U474" i="5" s="1"/>
  <c r="U473" i="5" s="1"/>
  <c r="U472" i="5" s="1"/>
  <c r="U471" i="5" s="1"/>
  <c r="U470" i="5" s="1"/>
  <c r="U469" i="5" s="1"/>
  <c r="U468" i="5" s="1"/>
  <c r="U467" i="5" s="1"/>
  <c r="U466" i="5" s="1"/>
  <c r="U465" i="5" s="1"/>
  <c r="U464" i="5" s="1"/>
  <c r="U463" i="5" s="1"/>
  <c r="U462" i="5" s="1"/>
  <c r="U461" i="5" s="1"/>
  <c r="U460" i="5" s="1"/>
  <c r="U459" i="5" s="1"/>
  <c r="U458" i="5" s="1"/>
  <c r="U457" i="5" s="1"/>
  <c r="U456" i="5" s="1"/>
  <c r="U455" i="5" s="1"/>
  <c r="U454" i="5" s="1"/>
  <c r="U453" i="5" s="1"/>
  <c r="U452" i="5" s="1"/>
  <c r="U451" i="5" s="1"/>
  <c r="U450" i="5" s="1"/>
  <c r="U449" i="5" s="1"/>
  <c r="U448" i="5" s="1"/>
  <c r="U447" i="5" s="1"/>
  <c r="U446" i="5" s="1"/>
  <c r="U445" i="5" s="1"/>
  <c r="U444" i="5" s="1"/>
  <c r="U443" i="5" s="1"/>
  <c r="U442" i="5" s="1"/>
  <c r="U441" i="5" s="1"/>
  <c r="U440" i="5" s="1"/>
  <c r="U439" i="5" s="1"/>
  <c r="U438" i="5" s="1"/>
  <c r="U437" i="5" s="1"/>
  <c r="U436" i="5" s="1"/>
  <c r="U435" i="5" s="1"/>
  <c r="U434" i="5" s="1"/>
  <c r="U433" i="5" s="1"/>
  <c r="U432" i="5" s="1"/>
  <c r="U431" i="5" s="1"/>
  <c r="U430" i="5" s="1"/>
  <c r="U429" i="5" s="1"/>
  <c r="U428" i="5" s="1"/>
  <c r="U427" i="5" s="1"/>
  <c r="U426" i="5" s="1"/>
  <c r="U425" i="5" s="1"/>
  <c r="U424" i="5" s="1"/>
  <c r="U423" i="5" s="1"/>
  <c r="U422" i="5" s="1"/>
  <c r="U421" i="5" s="1"/>
  <c r="U420" i="5" s="1"/>
  <c r="U419" i="5" s="1"/>
  <c r="U418" i="5" s="1"/>
  <c r="U417" i="5" s="1"/>
  <c r="U416" i="5" s="1"/>
  <c r="U415" i="5" s="1"/>
  <c r="U414" i="5" s="1"/>
  <c r="U413" i="5" s="1"/>
  <c r="U412" i="5" s="1"/>
  <c r="U411" i="5" s="1"/>
  <c r="U410" i="5" s="1"/>
  <c r="U409" i="5" s="1"/>
  <c r="U408" i="5" s="1"/>
  <c r="U407" i="5" s="1"/>
  <c r="U406" i="5" s="1"/>
  <c r="U405" i="5" s="1"/>
  <c r="U404" i="5" s="1"/>
  <c r="U403" i="5" s="1"/>
  <c r="U402" i="5" s="1"/>
  <c r="U401" i="5" s="1"/>
  <c r="U400" i="5" s="1"/>
  <c r="U399" i="5" s="1"/>
  <c r="U398" i="5" s="1"/>
  <c r="U397" i="5" s="1"/>
  <c r="U396" i="5" s="1"/>
  <c r="U395" i="5" s="1"/>
  <c r="U394" i="5" s="1"/>
  <c r="U393" i="5" s="1"/>
  <c r="U392" i="5" s="1"/>
  <c r="U391" i="5" s="1"/>
  <c r="U390" i="5" s="1"/>
  <c r="U389" i="5" s="1"/>
  <c r="U388" i="5" s="1"/>
  <c r="U387" i="5" s="1"/>
  <c r="U386" i="5" s="1"/>
  <c r="U385" i="5" s="1"/>
  <c r="U384" i="5" s="1"/>
  <c r="U383" i="5" s="1"/>
  <c r="U382" i="5" s="1"/>
  <c r="U381" i="5" s="1"/>
  <c r="U380" i="5" s="1"/>
  <c r="U379" i="5" s="1"/>
  <c r="U378" i="5" s="1"/>
  <c r="U377" i="5" s="1"/>
  <c r="U376" i="5" s="1"/>
  <c r="U375" i="5" s="1"/>
  <c r="U374" i="5" s="1"/>
  <c r="U373" i="5" s="1"/>
  <c r="U372" i="5" s="1"/>
  <c r="U371" i="5" s="1"/>
  <c r="U370" i="5" s="1"/>
  <c r="U369" i="5" s="1"/>
  <c r="U368" i="5" s="1"/>
  <c r="U367" i="5" s="1"/>
  <c r="U366" i="5" s="1"/>
  <c r="U365" i="5" s="1"/>
  <c r="U364" i="5" s="1"/>
  <c r="U363" i="5" s="1"/>
  <c r="U362" i="5" s="1"/>
  <c r="U361" i="5" s="1"/>
  <c r="U360" i="5" s="1"/>
  <c r="U359" i="5" s="1"/>
  <c r="U358" i="5" s="1"/>
  <c r="U357" i="5" s="1"/>
  <c r="U356" i="5" s="1"/>
  <c r="U355" i="5" s="1"/>
  <c r="U354" i="5" s="1"/>
  <c r="U353" i="5" s="1"/>
  <c r="U352" i="5" s="1"/>
  <c r="U351" i="5" s="1"/>
  <c r="U350" i="5" s="1"/>
  <c r="U349" i="5" s="1"/>
  <c r="U348" i="5" s="1"/>
  <c r="U347" i="5" s="1"/>
  <c r="U346" i="5" s="1"/>
  <c r="U345" i="5" s="1"/>
  <c r="U344" i="5" s="1"/>
  <c r="U343" i="5" s="1"/>
  <c r="U342" i="5" s="1"/>
  <c r="U341" i="5" s="1"/>
  <c r="U340" i="5" s="1"/>
  <c r="U339" i="5" s="1"/>
  <c r="U338" i="5" s="1"/>
  <c r="U337" i="5" s="1"/>
  <c r="U336" i="5" s="1"/>
  <c r="U335" i="5" s="1"/>
  <c r="U334" i="5" s="1"/>
  <c r="U333" i="5" s="1"/>
  <c r="U332" i="5" s="1"/>
  <c r="U331" i="5" s="1"/>
  <c r="U330" i="5" s="1"/>
  <c r="U329" i="5" s="1"/>
  <c r="U328" i="5" s="1"/>
  <c r="U327" i="5" s="1"/>
  <c r="U326" i="5" s="1"/>
  <c r="U325" i="5" s="1"/>
  <c r="U324" i="5" s="1"/>
  <c r="U323" i="5" s="1"/>
  <c r="U322" i="5" s="1"/>
  <c r="U321" i="5" s="1"/>
  <c r="U320" i="5" s="1"/>
  <c r="U319" i="5" s="1"/>
  <c r="U318" i="5" s="1"/>
  <c r="U317" i="5" s="1"/>
  <c r="U316" i="5" s="1"/>
  <c r="U315" i="5" s="1"/>
  <c r="U314" i="5" s="1"/>
  <c r="U313" i="5" s="1"/>
  <c r="U312" i="5" s="1"/>
  <c r="U311" i="5" s="1"/>
  <c r="U310" i="5" s="1"/>
  <c r="U309" i="5" s="1"/>
  <c r="U308" i="5" s="1"/>
  <c r="U307" i="5" s="1"/>
  <c r="U306" i="5" s="1"/>
  <c r="U305" i="5" s="1"/>
  <c r="U304" i="5" s="1"/>
  <c r="U303" i="5" s="1"/>
  <c r="U302" i="5" s="1"/>
  <c r="U301" i="5" s="1"/>
  <c r="U300" i="5" s="1"/>
  <c r="U299" i="5" s="1"/>
  <c r="U298" i="5" s="1"/>
  <c r="U297" i="5" s="1"/>
  <c r="U296" i="5" s="1"/>
  <c r="U295" i="5" s="1"/>
  <c r="U294" i="5" s="1"/>
  <c r="U293" i="5" s="1"/>
  <c r="U292" i="5" s="1"/>
  <c r="U291" i="5" s="1"/>
  <c r="U290" i="5" s="1"/>
  <c r="U289" i="5" s="1"/>
  <c r="U288" i="5" s="1"/>
  <c r="U287" i="5" s="1"/>
  <c r="U286" i="5" s="1"/>
  <c r="U285" i="5" s="1"/>
  <c r="U284" i="5" s="1"/>
  <c r="U283" i="5" s="1"/>
  <c r="U282" i="5" s="1"/>
  <c r="U281" i="5" s="1"/>
  <c r="U280" i="5" s="1"/>
  <c r="U279" i="5" s="1"/>
  <c r="U278" i="5" s="1"/>
  <c r="U277" i="5" s="1"/>
  <c r="U276" i="5" s="1"/>
  <c r="U275" i="5" s="1"/>
  <c r="U274" i="5" s="1"/>
  <c r="U273" i="5" s="1"/>
  <c r="U272" i="5" s="1"/>
  <c r="U271" i="5" s="1"/>
  <c r="U270" i="5" s="1"/>
  <c r="U269" i="5" s="1"/>
  <c r="U268" i="5" s="1"/>
  <c r="U267" i="5" s="1"/>
  <c r="U266" i="5" s="1"/>
  <c r="U265" i="5" s="1"/>
  <c r="U264" i="5" s="1"/>
  <c r="U263" i="5" s="1"/>
  <c r="U262" i="5" s="1"/>
  <c r="U261" i="5" s="1"/>
  <c r="U260" i="5" s="1"/>
  <c r="U259" i="5" s="1"/>
  <c r="U258" i="5" s="1"/>
  <c r="U257" i="5" s="1"/>
  <c r="U256" i="5" s="1"/>
  <c r="U255" i="5" s="1"/>
  <c r="U254" i="5" s="1"/>
  <c r="U253" i="5" s="1"/>
  <c r="U252" i="5" s="1"/>
  <c r="U251" i="5" s="1"/>
  <c r="U250" i="5" s="1"/>
  <c r="U249" i="5" s="1"/>
  <c r="U248" i="5" s="1"/>
  <c r="U247" i="5" s="1"/>
  <c r="U246" i="5" s="1"/>
  <c r="U245" i="5" s="1"/>
  <c r="U244" i="5" s="1"/>
  <c r="U243" i="5" s="1"/>
  <c r="U242" i="5" s="1"/>
  <c r="U241" i="5" s="1"/>
  <c r="U240" i="5" s="1"/>
  <c r="U239" i="5" s="1"/>
  <c r="U238" i="5" s="1"/>
  <c r="U237" i="5" s="1"/>
  <c r="U236" i="5" s="1"/>
  <c r="U235" i="5" s="1"/>
  <c r="U234" i="5" s="1"/>
  <c r="U233" i="5" s="1"/>
  <c r="U232" i="5" s="1"/>
  <c r="U231" i="5" s="1"/>
  <c r="U230" i="5" s="1"/>
  <c r="U229" i="5" s="1"/>
  <c r="U228" i="5" s="1"/>
  <c r="U227" i="5" s="1"/>
  <c r="U226" i="5" s="1"/>
  <c r="U225" i="5" s="1"/>
  <c r="U224" i="5" s="1"/>
  <c r="U223" i="5" s="1"/>
  <c r="U222" i="5" s="1"/>
  <c r="U221" i="5" s="1"/>
  <c r="U220" i="5" s="1"/>
  <c r="U219" i="5" s="1"/>
  <c r="U218" i="5" s="1"/>
  <c r="U217" i="5" s="1"/>
  <c r="U216" i="5" s="1"/>
  <c r="U215" i="5" s="1"/>
  <c r="U214" i="5" s="1"/>
  <c r="U213" i="5" s="1"/>
  <c r="U212" i="5" s="1"/>
  <c r="U211" i="5" s="1"/>
  <c r="U210" i="5" s="1"/>
  <c r="U209" i="5" s="1"/>
  <c r="U208" i="5" s="1"/>
  <c r="U207" i="5" s="1"/>
  <c r="U206" i="5" s="1"/>
  <c r="U205" i="5" s="1"/>
  <c r="U204" i="5" s="1"/>
  <c r="U203" i="5" s="1"/>
  <c r="U202" i="5" s="1"/>
  <c r="U201" i="5" s="1"/>
  <c r="U200" i="5" s="1"/>
  <c r="U199" i="5" s="1"/>
  <c r="U198" i="5" s="1"/>
  <c r="U197" i="5" s="1"/>
  <c r="U196" i="5" s="1"/>
  <c r="U195" i="5" s="1"/>
  <c r="U194" i="5" s="1"/>
  <c r="U193" i="5" s="1"/>
  <c r="U192" i="5" s="1"/>
  <c r="U191" i="5" s="1"/>
  <c r="U190" i="5" s="1"/>
  <c r="U189" i="5" s="1"/>
  <c r="U188" i="5" s="1"/>
  <c r="U187" i="5" s="1"/>
  <c r="U186" i="5" s="1"/>
  <c r="U185" i="5" s="1"/>
  <c r="U184" i="5" s="1"/>
  <c r="U183" i="5" s="1"/>
  <c r="U182" i="5" s="1"/>
  <c r="U181" i="5" s="1"/>
  <c r="U180" i="5" s="1"/>
  <c r="U179" i="5" s="1"/>
  <c r="U178" i="5" s="1"/>
  <c r="U177" i="5" s="1"/>
  <c r="U176" i="5" s="1"/>
  <c r="U175" i="5" s="1"/>
  <c r="U174" i="5" s="1"/>
  <c r="U173" i="5" s="1"/>
  <c r="U172" i="5" s="1"/>
  <c r="U171" i="5" s="1"/>
  <c r="U170" i="5" s="1"/>
  <c r="U169" i="5" s="1"/>
  <c r="U168" i="5" s="1"/>
  <c r="U167" i="5" s="1"/>
  <c r="U166" i="5" s="1"/>
  <c r="U165" i="5" s="1"/>
  <c r="U164" i="5" s="1"/>
  <c r="U163" i="5" s="1"/>
  <c r="U162" i="5" s="1"/>
  <c r="U161" i="5" s="1"/>
  <c r="U160" i="5" s="1"/>
  <c r="U159" i="5" s="1"/>
  <c r="U158" i="5" s="1"/>
  <c r="U157" i="5" s="1"/>
  <c r="U156" i="5" s="1"/>
  <c r="U155" i="5" s="1"/>
  <c r="U154" i="5" s="1"/>
  <c r="U153" i="5" s="1"/>
  <c r="U152" i="5" s="1"/>
  <c r="U151" i="5" s="1"/>
  <c r="U150" i="5" s="1"/>
  <c r="U149" i="5" s="1"/>
  <c r="U148" i="5" s="1"/>
  <c r="U147" i="5" s="1"/>
  <c r="U146" i="5" s="1"/>
  <c r="U145" i="5" s="1"/>
  <c r="U144" i="5" s="1"/>
  <c r="U143" i="5" s="1"/>
  <c r="U142" i="5" s="1"/>
  <c r="U141" i="5" s="1"/>
  <c r="U140" i="5" s="1"/>
  <c r="U139" i="5" s="1"/>
  <c r="U138" i="5" s="1"/>
  <c r="U137" i="5" s="1"/>
  <c r="U136" i="5" s="1"/>
  <c r="U135" i="5" s="1"/>
  <c r="U134" i="5" s="1"/>
  <c r="U133" i="5" s="1"/>
  <c r="U132" i="5" s="1"/>
  <c r="U131" i="5" s="1"/>
  <c r="U130" i="5" s="1"/>
  <c r="U129" i="5" s="1"/>
  <c r="U128" i="5" s="1"/>
  <c r="U127" i="5" s="1"/>
  <c r="U126" i="5" s="1"/>
  <c r="U125" i="5" s="1"/>
  <c r="U124" i="5" s="1"/>
  <c r="U123" i="5" s="1"/>
  <c r="U122" i="5" s="1"/>
  <c r="U121" i="5" s="1"/>
  <c r="U120" i="5" s="1"/>
  <c r="U119" i="5" s="1"/>
  <c r="U118" i="5" s="1"/>
  <c r="U117" i="5" s="1"/>
  <c r="U116" i="5" s="1"/>
  <c r="U115" i="5" s="1"/>
  <c r="U114" i="5" s="1"/>
  <c r="U113" i="5" s="1"/>
  <c r="U112" i="5" s="1"/>
  <c r="U111" i="5" s="1"/>
  <c r="U110" i="5" s="1"/>
  <c r="U109" i="5" s="1"/>
  <c r="U108" i="5" s="1"/>
  <c r="U107" i="5" s="1"/>
  <c r="U106" i="5" s="1"/>
  <c r="U105" i="5" s="1"/>
  <c r="U104" i="5" s="1"/>
  <c r="U103" i="5" s="1"/>
  <c r="U102" i="5" s="1"/>
  <c r="U101" i="5" s="1"/>
  <c r="U100" i="5" s="1"/>
  <c r="U99" i="5" s="1"/>
  <c r="U98" i="5" s="1"/>
  <c r="U97" i="5" s="1"/>
  <c r="U96" i="5" s="1"/>
  <c r="U95" i="5" s="1"/>
  <c r="U94" i="5" s="1"/>
  <c r="U93" i="5" s="1"/>
  <c r="U92" i="5" s="1"/>
  <c r="U91" i="5" s="1"/>
  <c r="U90" i="5" s="1"/>
  <c r="U89" i="5" s="1"/>
  <c r="U88" i="5" s="1"/>
  <c r="U87" i="5" s="1"/>
  <c r="U86" i="5" s="1"/>
  <c r="U85" i="5" s="1"/>
  <c r="U84" i="5" s="1"/>
  <c r="U83" i="5" s="1"/>
  <c r="U82" i="5" s="1"/>
  <c r="U81" i="5" s="1"/>
  <c r="U80" i="5" s="1"/>
  <c r="U79" i="5" s="1"/>
  <c r="U78" i="5" s="1"/>
  <c r="U77" i="5" s="1"/>
  <c r="U76" i="5" s="1"/>
  <c r="U75" i="5" s="1"/>
  <c r="U74" i="5" s="1"/>
  <c r="U73" i="5" s="1"/>
  <c r="U72" i="5" s="1"/>
  <c r="U71" i="5" s="1"/>
  <c r="U70" i="5" s="1"/>
  <c r="U69" i="5" s="1"/>
  <c r="U68" i="5" s="1"/>
  <c r="U67" i="5" s="1"/>
  <c r="U66" i="5" s="1"/>
  <c r="U65" i="5" s="1"/>
  <c r="U64" i="5" s="1"/>
  <c r="U63" i="5" s="1"/>
  <c r="U62" i="5" s="1"/>
  <c r="U61" i="5" s="1"/>
  <c r="U60" i="5" s="1"/>
  <c r="U59" i="5" s="1"/>
  <c r="U58" i="5" s="1"/>
  <c r="U57" i="5" s="1"/>
  <c r="U56" i="5" s="1"/>
  <c r="U55" i="5" s="1"/>
  <c r="U54" i="5" s="1"/>
  <c r="U53" i="5" s="1"/>
  <c r="U52" i="5" s="1"/>
  <c r="U51" i="5" s="1"/>
  <c r="U50" i="5" s="1"/>
  <c r="U49" i="5" s="1"/>
  <c r="U48" i="5" s="1"/>
  <c r="U47" i="5" s="1"/>
  <c r="U46" i="5" s="1"/>
  <c r="U45" i="5" s="1"/>
  <c r="U44" i="5" s="1"/>
  <c r="U43" i="5" s="1"/>
  <c r="U42" i="5" s="1"/>
  <c r="U41" i="5" s="1"/>
  <c r="U40" i="5" s="1"/>
  <c r="U39" i="5" s="1"/>
  <c r="U38" i="5" s="1"/>
  <c r="U37" i="5" s="1"/>
  <c r="U36" i="5" s="1"/>
  <c r="U35" i="5" s="1"/>
  <c r="U34" i="5" s="1"/>
  <c r="U33" i="5" s="1"/>
  <c r="U32" i="5" s="1"/>
  <c r="U31" i="5" s="1"/>
  <c r="U30" i="5" s="1"/>
  <c r="U29" i="5" s="1"/>
  <c r="U28" i="5" s="1"/>
  <c r="U27" i="5" s="1"/>
  <c r="U26" i="5" s="1"/>
  <c r="U25" i="5" s="1"/>
  <c r="U24" i="5" s="1"/>
  <c r="U23" i="5" s="1"/>
  <c r="U22" i="5" s="1"/>
  <c r="U21" i="5" s="1"/>
  <c r="U20" i="5" s="1"/>
  <c r="U19" i="5" s="1"/>
  <c r="U18" i="5" s="1"/>
  <c r="U17" i="5" s="1"/>
  <c r="U16" i="5" s="1"/>
  <c r="U15" i="5" s="1"/>
  <c r="U14" i="5" s="1"/>
  <c r="U13" i="5" s="1"/>
  <c r="U12" i="5" s="1"/>
  <c r="U11" i="5" s="1"/>
  <c r="U10" i="5" s="1"/>
  <c r="U9" i="5" s="1"/>
  <c r="U8" i="5" s="1"/>
  <c r="U7" i="5" s="1"/>
  <c r="U6" i="5" s="1"/>
  <c r="U5" i="5" s="1"/>
  <c r="U4" i="5" s="1"/>
  <c r="U3" i="5" s="1"/>
  <c r="W566" i="5"/>
  <c r="U566" i="5"/>
  <c r="Q560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O294" i="5"/>
  <c r="P294" i="5" s="1"/>
  <c r="O295" i="5"/>
  <c r="P295" i="5" s="1"/>
  <c r="O296" i="5"/>
  <c r="P296" i="5" s="1"/>
  <c r="O297" i="5"/>
  <c r="P297" i="5" s="1"/>
  <c r="O298" i="5"/>
  <c r="P298" i="5" s="1"/>
  <c r="O299" i="5"/>
  <c r="P299" i="5" s="1"/>
  <c r="O300" i="5"/>
  <c r="P300" i="5" s="1"/>
  <c r="O301" i="5"/>
  <c r="P301" i="5" s="1"/>
  <c r="O302" i="5"/>
  <c r="P302" i="5" s="1"/>
  <c r="O303" i="5"/>
  <c r="P303" i="5" s="1"/>
  <c r="O304" i="5"/>
  <c r="P304" i="5" s="1"/>
  <c r="O305" i="5"/>
  <c r="P305" i="5" s="1"/>
  <c r="O306" i="5"/>
  <c r="P306" i="5" s="1"/>
  <c r="O307" i="5"/>
  <c r="P307" i="5" s="1"/>
  <c r="O308" i="5"/>
  <c r="P308" i="5" s="1"/>
  <c r="O309" i="5"/>
  <c r="P309" i="5" s="1"/>
  <c r="O310" i="5"/>
  <c r="P310" i="5" s="1"/>
  <c r="O311" i="5"/>
  <c r="P311" i="5" s="1"/>
  <c r="O312" i="5"/>
  <c r="P312" i="5" s="1"/>
  <c r="O313" i="5"/>
  <c r="P313" i="5" s="1"/>
  <c r="O314" i="5"/>
  <c r="P314" i="5" s="1"/>
  <c r="O315" i="5"/>
  <c r="P315" i="5" s="1"/>
  <c r="O316" i="5"/>
  <c r="P316" i="5" s="1"/>
  <c r="O317" i="5"/>
  <c r="P317" i="5" s="1"/>
  <c r="O318" i="5"/>
  <c r="P318" i="5" s="1"/>
  <c r="O319" i="5"/>
  <c r="P319" i="5" s="1"/>
  <c r="O320" i="5"/>
  <c r="P320" i="5" s="1"/>
  <c r="O321" i="5"/>
  <c r="P321" i="5" s="1"/>
  <c r="O322" i="5"/>
  <c r="P322" i="5" s="1"/>
  <c r="O323" i="5"/>
  <c r="P323" i="5" s="1"/>
  <c r="O324" i="5"/>
  <c r="P324" i="5" s="1"/>
  <c r="O325" i="5"/>
  <c r="P325" i="5" s="1"/>
  <c r="O326" i="5"/>
  <c r="P326" i="5" s="1"/>
  <c r="O327" i="5"/>
  <c r="P327" i="5" s="1"/>
  <c r="O328" i="5"/>
  <c r="P328" i="5" s="1"/>
  <c r="O329" i="5"/>
  <c r="P329" i="5" s="1"/>
  <c r="O330" i="5"/>
  <c r="P330" i="5" s="1"/>
  <c r="O331" i="5"/>
  <c r="P331" i="5" s="1"/>
  <c r="O332" i="5"/>
  <c r="P332" i="5" s="1"/>
  <c r="O333" i="5"/>
  <c r="P333" i="5" s="1"/>
  <c r="O334" i="5"/>
  <c r="P334" i="5" s="1"/>
  <c r="O335" i="5"/>
  <c r="P335" i="5" s="1"/>
  <c r="O336" i="5"/>
  <c r="P336" i="5" s="1"/>
  <c r="O337" i="5"/>
  <c r="P337" i="5" s="1"/>
  <c r="O338" i="5"/>
  <c r="P338" i="5" s="1"/>
  <c r="O339" i="5"/>
  <c r="P339" i="5" s="1"/>
  <c r="O340" i="5"/>
  <c r="P340" i="5" s="1"/>
  <c r="O341" i="5"/>
  <c r="P341" i="5" s="1"/>
  <c r="O342" i="5"/>
  <c r="P342" i="5" s="1"/>
  <c r="O343" i="5"/>
  <c r="P343" i="5" s="1"/>
  <c r="O344" i="5"/>
  <c r="P344" i="5" s="1"/>
  <c r="O345" i="5"/>
  <c r="P345" i="5" s="1"/>
  <c r="O346" i="5"/>
  <c r="P346" i="5" s="1"/>
  <c r="O347" i="5"/>
  <c r="P347" i="5" s="1"/>
  <c r="O348" i="5"/>
  <c r="P348" i="5" s="1"/>
  <c r="O349" i="5"/>
  <c r="P349" i="5" s="1"/>
  <c r="O350" i="5"/>
  <c r="P350" i="5" s="1"/>
  <c r="O351" i="5"/>
  <c r="P351" i="5" s="1"/>
  <c r="O352" i="5"/>
  <c r="P352" i="5" s="1"/>
  <c r="O353" i="5"/>
  <c r="P353" i="5" s="1"/>
  <c r="O354" i="5"/>
  <c r="P354" i="5" s="1"/>
  <c r="O355" i="5"/>
  <c r="P355" i="5" s="1"/>
  <c r="O356" i="5"/>
  <c r="P356" i="5" s="1"/>
  <c r="O357" i="5"/>
  <c r="P357" i="5" s="1"/>
  <c r="O358" i="5"/>
  <c r="P358" i="5" s="1"/>
  <c r="O359" i="5"/>
  <c r="P359" i="5" s="1"/>
  <c r="O360" i="5"/>
  <c r="P360" i="5" s="1"/>
  <c r="O361" i="5"/>
  <c r="P361" i="5" s="1"/>
  <c r="O362" i="5"/>
  <c r="P362" i="5" s="1"/>
  <c r="O363" i="5"/>
  <c r="P363" i="5" s="1"/>
  <c r="O364" i="5"/>
  <c r="P364" i="5" s="1"/>
  <c r="O365" i="5"/>
  <c r="P365" i="5" s="1"/>
  <c r="O366" i="5"/>
  <c r="P366" i="5" s="1"/>
  <c r="O367" i="5"/>
  <c r="P367" i="5" s="1"/>
  <c r="O368" i="5"/>
  <c r="P368" i="5" s="1"/>
  <c r="O369" i="5"/>
  <c r="P369" i="5" s="1"/>
  <c r="O370" i="5"/>
  <c r="P370" i="5" s="1"/>
  <c r="O371" i="5"/>
  <c r="P371" i="5" s="1"/>
  <c r="O372" i="5"/>
  <c r="P372" i="5" s="1"/>
  <c r="O373" i="5"/>
  <c r="P373" i="5" s="1"/>
  <c r="O374" i="5"/>
  <c r="P374" i="5" s="1"/>
  <c r="O375" i="5"/>
  <c r="P375" i="5" s="1"/>
  <c r="O376" i="5"/>
  <c r="P376" i="5" s="1"/>
  <c r="O377" i="5"/>
  <c r="P377" i="5" s="1"/>
  <c r="O378" i="5"/>
  <c r="P378" i="5" s="1"/>
  <c r="O379" i="5"/>
  <c r="P379" i="5" s="1"/>
  <c r="O380" i="5"/>
  <c r="P380" i="5" s="1"/>
  <c r="O381" i="5"/>
  <c r="P381" i="5" s="1"/>
  <c r="O382" i="5"/>
  <c r="P382" i="5" s="1"/>
  <c r="O383" i="5"/>
  <c r="P383" i="5" s="1"/>
  <c r="O384" i="5"/>
  <c r="P384" i="5" s="1"/>
  <c r="O385" i="5"/>
  <c r="P385" i="5" s="1"/>
  <c r="O386" i="5"/>
  <c r="P386" i="5" s="1"/>
  <c r="O387" i="5"/>
  <c r="P387" i="5" s="1"/>
  <c r="O388" i="5"/>
  <c r="P388" i="5" s="1"/>
  <c r="O389" i="5"/>
  <c r="P389" i="5" s="1"/>
  <c r="O390" i="5"/>
  <c r="P390" i="5" s="1"/>
  <c r="O391" i="5"/>
  <c r="P391" i="5" s="1"/>
  <c r="O392" i="5"/>
  <c r="P392" i="5" s="1"/>
  <c r="O393" i="5"/>
  <c r="P393" i="5" s="1"/>
  <c r="O394" i="5"/>
  <c r="P394" i="5" s="1"/>
  <c r="O395" i="5"/>
  <c r="P395" i="5" s="1"/>
  <c r="O396" i="5"/>
  <c r="P396" i="5" s="1"/>
  <c r="O397" i="5"/>
  <c r="P397" i="5" s="1"/>
  <c r="O398" i="5"/>
  <c r="P398" i="5" s="1"/>
  <c r="O399" i="5"/>
  <c r="P399" i="5" s="1"/>
  <c r="O400" i="5"/>
  <c r="P400" i="5" s="1"/>
  <c r="O401" i="5"/>
  <c r="P401" i="5" s="1"/>
  <c r="O402" i="5"/>
  <c r="P402" i="5" s="1"/>
  <c r="O403" i="5"/>
  <c r="P403" i="5" s="1"/>
  <c r="O404" i="5"/>
  <c r="P404" i="5" s="1"/>
  <c r="O405" i="5"/>
  <c r="P405" i="5" s="1"/>
  <c r="O406" i="5"/>
  <c r="P406" i="5" s="1"/>
  <c r="O407" i="5"/>
  <c r="P407" i="5" s="1"/>
  <c r="O408" i="5"/>
  <c r="P408" i="5" s="1"/>
  <c r="O409" i="5"/>
  <c r="P409" i="5" s="1"/>
  <c r="O410" i="5"/>
  <c r="P410" i="5" s="1"/>
  <c r="O411" i="5"/>
  <c r="P411" i="5" s="1"/>
  <c r="O412" i="5"/>
  <c r="P412" i="5" s="1"/>
  <c r="O413" i="5"/>
  <c r="P413" i="5" s="1"/>
  <c r="O414" i="5"/>
  <c r="P414" i="5" s="1"/>
  <c r="O415" i="5"/>
  <c r="P415" i="5" s="1"/>
  <c r="O416" i="5"/>
  <c r="P416" i="5" s="1"/>
  <c r="O417" i="5"/>
  <c r="P417" i="5" s="1"/>
  <c r="O418" i="5"/>
  <c r="P418" i="5" s="1"/>
  <c r="O419" i="5"/>
  <c r="P419" i="5" s="1"/>
  <c r="O420" i="5"/>
  <c r="P420" i="5" s="1"/>
  <c r="O421" i="5"/>
  <c r="P421" i="5" s="1"/>
  <c r="O422" i="5"/>
  <c r="P422" i="5" s="1"/>
  <c r="O423" i="5"/>
  <c r="P423" i="5" s="1"/>
  <c r="O424" i="5"/>
  <c r="P424" i="5" s="1"/>
  <c r="O425" i="5"/>
  <c r="P425" i="5" s="1"/>
  <c r="O426" i="5"/>
  <c r="P426" i="5" s="1"/>
  <c r="O427" i="5"/>
  <c r="P427" i="5" s="1"/>
  <c r="O428" i="5"/>
  <c r="P428" i="5" s="1"/>
  <c r="O429" i="5"/>
  <c r="P429" i="5" s="1"/>
  <c r="O430" i="5"/>
  <c r="P430" i="5" s="1"/>
  <c r="O431" i="5"/>
  <c r="P431" i="5" s="1"/>
  <c r="O432" i="5"/>
  <c r="P432" i="5" s="1"/>
  <c r="O433" i="5"/>
  <c r="P433" i="5" s="1"/>
  <c r="O434" i="5"/>
  <c r="P434" i="5" s="1"/>
  <c r="O435" i="5"/>
  <c r="P435" i="5" s="1"/>
  <c r="O436" i="5"/>
  <c r="P436" i="5" s="1"/>
  <c r="O437" i="5"/>
  <c r="P437" i="5" s="1"/>
  <c r="O438" i="5"/>
  <c r="P438" i="5" s="1"/>
  <c r="O439" i="5"/>
  <c r="P439" i="5" s="1"/>
  <c r="O440" i="5"/>
  <c r="P440" i="5" s="1"/>
  <c r="O441" i="5"/>
  <c r="P441" i="5" s="1"/>
  <c r="O442" i="5"/>
  <c r="P442" i="5" s="1"/>
  <c r="O443" i="5"/>
  <c r="P443" i="5" s="1"/>
  <c r="O444" i="5"/>
  <c r="P444" i="5" s="1"/>
  <c r="O445" i="5"/>
  <c r="P445" i="5" s="1"/>
  <c r="O446" i="5"/>
  <c r="P446" i="5" s="1"/>
  <c r="O447" i="5"/>
  <c r="P447" i="5" s="1"/>
  <c r="O448" i="5"/>
  <c r="P448" i="5" s="1"/>
  <c r="O449" i="5"/>
  <c r="P449" i="5" s="1"/>
  <c r="O450" i="5"/>
  <c r="P450" i="5" s="1"/>
  <c r="O451" i="5"/>
  <c r="P451" i="5" s="1"/>
  <c r="O452" i="5"/>
  <c r="P452" i="5" s="1"/>
  <c r="O453" i="5"/>
  <c r="P453" i="5" s="1"/>
  <c r="O454" i="5"/>
  <c r="P454" i="5" s="1"/>
  <c r="O455" i="5"/>
  <c r="P455" i="5" s="1"/>
  <c r="O456" i="5"/>
  <c r="P456" i="5" s="1"/>
  <c r="O457" i="5"/>
  <c r="P457" i="5" s="1"/>
  <c r="O458" i="5"/>
  <c r="P458" i="5" s="1"/>
  <c r="O459" i="5"/>
  <c r="P459" i="5" s="1"/>
  <c r="O460" i="5"/>
  <c r="P460" i="5" s="1"/>
  <c r="O461" i="5"/>
  <c r="P461" i="5" s="1"/>
  <c r="O462" i="5"/>
  <c r="P462" i="5" s="1"/>
  <c r="O463" i="5"/>
  <c r="P463" i="5" s="1"/>
  <c r="O464" i="5"/>
  <c r="P464" i="5"/>
  <c r="O465" i="5"/>
  <c r="P465" i="5"/>
  <c r="O466" i="5"/>
  <c r="P466" i="5"/>
  <c r="O467" i="5"/>
  <c r="P467" i="5"/>
  <c r="O468" i="5"/>
  <c r="P468" i="5"/>
  <c r="O469" i="5"/>
  <c r="P469" i="5" s="1"/>
  <c r="O470" i="5"/>
  <c r="P470" i="5"/>
  <c r="O471" i="5"/>
  <c r="P471" i="5" s="1"/>
  <c r="O472" i="5"/>
  <c r="P472" i="5" s="1"/>
  <c r="O473" i="5"/>
  <c r="P473" i="5" s="1"/>
  <c r="O474" i="5"/>
  <c r="P474" i="5" s="1"/>
  <c r="O475" i="5"/>
  <c r="P475" i="5" s="1"/>
  <c r="O476" i="5"/>
  <c r="P476" i="5" s="1"/>
  <c r="O477" i="5"/>
  <c r="P477" i="5" s="1"/>
  <c r="O478" i="5"/>
  <c r="P478" i="5" s="1"/>
  <c r="O479" i="5"/>
  <c r="P479" i="5" s="1"/>
  <c r="O480" i="5"/>
  <c r="P480" i="5" s="1"/>
  <c r="O481" i="5"/>
  <c r="P481" i="5" s="1"/>
  <c r="O482" i="5"/>
  <c r="P482" i="5" s="1"/>
  <c r="O483" i="5"/>
  <c r="P483" i="5" s="1"/>
  <c r="O484" i="5"/>
  <c r="P484" i="5" s="1"/>
  <c r="O485" i="5"/>
  <c r="P485" i="5" s="1"/>
  <c r="O486" i="5"/>
  <c r="P486" i="5" s="1"/>
  <c r="O487" i="5"/>
  <c r="P487" i="5" s="1"/>
  <c r="O488" i="5"/>
  <c r="P488" i="5" s="1"/>
  <c r="O489" i="5"/>
  <c r="P489" i="5" s="1"/>
  <c r="O490" i="5"/>
  <c r="P490" i="5" s="1"/>
  <c r="O491" i="5"/>
  <c r="P491" i="5" s="1"/>
  <c r="O492" i="5"/>
  <c r="P492" i="5" s="1"/>
  <c r="O493" i="5"/>
  <c r="P493" i="5" s="1"/>
  <c r="O494" i="5"/>
  <c r="P494" i="5" s="1"/>
  <c r="O495" i="5"/>
  <c r="P495" i="5" s="1"/>
  <c r="O496" i="5"/>
  <c r="P496" i="5" s="1"/>
  <c r="O497" i="5"/>
  <c r="P497" i="5" s="1"/>
  <c r="O498" i="5"/>
  <c r="P498" i="5" s="1"/>
  <c r="O499" i="5"/>
  <c r="P499" i="5" s="1"/>
  <c r="O500" i="5"/>
  <c r="P500" i="5" s="1"/>
  <c r="O501" i="5"/>
  <c r="P501" i="5" s="1"/>
  <c r="O502" i="5"/>
  <c r="P502" i="5" s="1"/>
  <c r="O503" i="5"/>
  <c r="P503" i="5" s="1"/>
  <c r="O504" i="5"/>
  <c r="P504" i="5" s="1"/>
  <c r="O505" i="5"/>
  <c r="P505" i="5" s="1"/>
  <c r="O506" i="5"/>
  <c r="P506" i="5" s="1"/>
  <c r="O507" i="5"/>
  <c r="P507" i="5" s="1"/>
  <c r="O508" i="5"/>
  <c r="P508" i="5" s="1"/>
  <c r="O509" i="5"/>
  <c r="P509" i="5" s="1"/>
  <c r="O510" i="5"/>
  <c r="P510" i="5" s="1"/>
  <c r="O511" i="5"/>
  <c r="P511" i="5" s="1"/>
  <c r="O512" i="5"/>
  <c r="P512" i="5" s="1"/>
  <c r="O513" i="5"/>
  <c r="P513" i="5" s="1"/>
  <c r="O514" i="5"/>
  <c r="P514" i="5" s="1"/>
  <c r="O515" i="5"/>
  <c r="P515" i="5" s="1"/>
  <c r="O516" i="5"/>
  <c r="P516" i="5" s="1"/>
  <c r="O517" i="5"/>
  <c r="P517" i="5" s="1"/>
  <c r="O518" i="5"/>
  <c r="P518" i="5" s="1"/>
  <c r="O519" i="5"/>
  <c r="P519" i="5" s="1"/>
  <c r="O520" i="5"/>
  <c r="P520" i="5" s="1"/>
  <c r="O521" i="5"/>
  <c r="P521" i="5" s="1"/>
  <c r="O522" i="5"/>
  <c r="P522" i="5" s="1"/>
  <c r="O523" i="5"/>
  <c r="P523" i="5" s="1"/>
  <c r="O524" i="5"/>
  <c r="P524" i="5" s="1"/>
  <c r="O525" i="5"/>
  <c r="P525" i="5" s="1"/>
  <c r="O526" i="5"/>
  <c r="P526" i="5" s="1"/>
  <c r="O527" i="5"/>
  <c r="P527" i="5" s="1"/>
  <c r="O528" i="5"/>
  <c r="P528" i="5" s="1"/>
  <c r="O529" i="5"/>
  <c r="P529" i="5" s="1"/>
  <c r="O530" i="5"/>
  <c r="P530" i="5" s="1"/>
  <c r="O531" i="5"/>
  <c r="P531" i="5" s="1"/>
  <c r="O532" i="5"/>
  <c r="P532" i="5" s="1"/>
  <c r="O533" i="5"/>
  <c r="P533" i="5" s="1"/>
  <c r="O534" i="5"/>
  <c r="P534" i="5" s="1"/>
  <c r="O535" i="5"/>
  <c r="P535" i="5" s="1"/>
  <c r="O536" i="5"/>
  <c r="P536" i="5" s="1"/>
  <c r="O537" i="5"/>
  <c r="P537" i="5" s="1"/>
  <c r="O538" i="5"/>
  <c r="P538" i="5" s="1"/>
  <c r="O539" i="5"/>
  <c r="P539" i="5" s="1"/>
  <c r="O540" i="5"/>
  <c r="P540" i="5" s="1"/>
  <c r="O541" i="5"/>
  <c r="P541" i="5" s="1"/>
  <c r="O542" i="5"/>
  <c r="P542" i="5" s="1"/>
  <c r="O543" i="5"/>
  <c r="P543" i="5" s="1"/>
  <c r="O544" i="5"/>
  <c r="P544" i="5" s="1"/>
  <c r="O545" i="5"/>
  <c r="P545" i="5" s="1"/>
  <c r="O546" i="5"/>
  <c r="P546" i="5" s="1"/>
  <c r="O547" i="5"/>
  <c r="P547" i="5" s="1"/>
  <c r="O548" i="5"/>
  <c r="P548" i="5" s="1"/>
  <c r="O549" i="5"/>
  <c r="P549" i="5" s="1"/>
  <c r="O550" i="5"/>
  <c r="P550" i="5" s="1"/>
  <c r="O551" i="5"/>
  <c r="P551" i="5" s="1"/>
  <c r="O552" i="5"/>
  <c r="P552" i="5" s="1"/>
  <c r="O553" i="5"/>
  <c r="P553" i="5" s="1"/>
  <c r="O554" i="5"/>
  <c r="P554" i="5" s="1"/>
  <c r="O555" i="5"/>
  <c r="P555" i="5" s="1"/>
  <c r="O556" i="5"/>
  <c r="P556" i="5" s="1"/>
  <c r="O557" i="5"/>
  <c r="P557" i="5" s="1"/>
  <c r="O558" i="5"/>
  <c r="P558" i="5" s="1"/>
  <c r="O559" i="5"/>
  <c r="P559" i="5" s="1"/>
  <c r="O560" i="5"/>
  <c r="P560" i="5" s="1"/>
  <c r="O561" i="5"/>
  <c r="P561" i="5" s="1"/>
  <c r="O562" i="5"/>
  <c r="P562" i="5" s="1"/>
  <c r="O563" i="5"/>
  <c r="P563" i="5" s="1"/>
  <c r="O564" i="5"/>
  <c r="P564" i="5" s="1"/>
  <c r="L296" i="5"/>
  <c r="M296" i="5"/>
  <c r="N296" i="5"/>
  <c r="L297" i="5"/>
  <c r="M297" i="5"/>
  <c r="N297" i="5" s="1"/>
  <c r="L298" i="5"/>
  <c r="M298" i="5"/>
  <c r="N298" i="5"/>
  <c r="L299" i="5"/>
  <c r="M299" i="5"/>
  <c r="N299" i="5" s="1"/>
  <c r="L300" i="5"/>
  <c r="M300" i="5"/>
  <c r="N300" i="5"/>
  <c r="L301" i="5"/>
  <c r="M301" i="5"/>
  <c r="N301" i="5" s="1"/>
  <c r="L302" i="5"/>
  <c r="M302" i="5"/>
  <c r="N302" i="5"/>
  <c r="L303" i="5"/>
  <c r="M303" i="5"/>
  <c r="N303" i="5" s="1"/>
  <c r="L304" i="5"/>
  <c r="M304" i="5"/>
  <c r="N304" i="5"/>
  <c r="L305" i="5"/>
  <c r="M305" i="5"/>
  <c r="N305" i="5" s="1"/>
  <c r="L306" i="5"/>
  <c r="M306" i="5"/>
  <c r="N306" i="5"/>
  <c r="L307" i="5"/>
  <c r="M307" i="5"/>
  <c r="N307" i="5" s="1"/>
  <c r="L308" i="5"/>
  <c r="M308" i="5"/>
  <c r="N308" i="5"/>
  <c r="L309" i="5"/>
  <c r="M309" i="5"/>
  <c r="N309" i="5" s="1"/>
  <c r="L310" i="5"/>
  <c r="M310" i="5"/>
  <c r="N310" i="5"/>
  <c r="L311" i="5"/>
  <c r="M311" i="5"/>
  <c r="N311" i="5" s="1"/>
  <c r="L312" i="5"/>
  <c r="M312" i="5"/>
  <c r="N312" i="5"/>
  <c r="L313" i="5"/>
  <c r="M313" i="5"/>
  <c r="N313" i="5" s="1"/>
  <c r="L314" i="5"/>
  <c r="M314" i="5"/>
  <c r="N314" i="5"/>
  <c r="L315" i="5"/>
  <c r="M315" i="5"/>
  <c r="N315" i="5" s="1"/>
  <c r="L316" i="5"/>
  <c r="M316" i="5"/>
  <c r="N316" i="5"/>
  <c r="L317" i="5"/>
  <c r="M317" i="5"/>
  <c r="N317" i="5" s="1"/>
  <c r="L318" i="5"/>
  <c r="M318" i="5"/>
  <c r="N318" i="5"/>
  <c r="L319" i="5"/>
  <c r="M319" i="5"/>
  <c r="N319" i="5" s="1"/>
  <c r="L320" i="5"/>
  <c r="M320" i="5"/>
  <c r="N320" i="5"/>
  <c r="L321" i="5"/>
  <c r="M321" i="5"/>
  <c r="N321" i="5" s="1"/>
  <c r="L322" i="5"/>
  <c r="M322" i="5"/>
  <c r="N322" i="5"/>
  <c r="L323" i="5"/>
  <c r="M323" i="5"/>
  <c r="N323" i="5" s="1"/>
  <c r="L324" i="5"/>
  <c r="M324" i="5"/>
  <c r="N324" i="5"/>
  <c r="L325" i="5"/>
  <c r="M325" i="5"/>
  <c r="N325" i="5" s="1"/>
  <c r="L326" i="5"/>
  <c r="M326" i="5"/>
  <c r="N326" i="5"/>
  <c r="L327" i="5"/>
  <c r="M327" i="5"/>
  <c r="N327" i="5" s="1"/>
  <c r="L328" i="5"/>
  <c r="M328" i="5"/>
  <c r="N328" i="5"/>
  <c r="L329" i="5"/>
  <c r="M329" i="5"/>
  <c r="N329" i="5" s="1"/>
  <c r="L330" i="5"/>
  <c r="M330" i="5"/>
  <c r="N330" i="5"/>
  <c r="L331" i="5"/>
  <c r="M331" i="5"/>
  <c r="N331" i="5" s="1"/>
  <c r="L332" i="5"/>
  <c r="M332" i="5"/>
  <c r="N332" i="5"/>
  <c r="L333" i="5"/>
  <c r="M333" i="5"/>
  <c r="N333" i="5" s="1"/>
  <c r="L334" i="5"/>
  <c r="M334" i="5"/>
  <c r="N334" i="5"/>
  <c r="L335" i="5"/>
  <c r="M335" i="5"/>
  <c r="N335" i="5" s="1"/>
  <c r="L336" i="5"/>
  <c r="M336" i="5"/>
  <c r="N336" i="5"/>
  <c r="L337" i="5"/>
  <c r="M337" i="5"/>
  <c r="N337" i="5" s="1"/>
  <c r="L338" i="5"/>
  <c r="M338" i="5"/>
  <c r="N338" i="5"/>
  <c r="L339" i="5"/>
  <c r="M339" i="5"/>
  <c r="N339" i="5" s="1"/>
  <c r="L340" i="5"/>
  <c r="M340" i="5"/>
  <c r="N340" i="5"/>
  <c r="L341" i="5"/>
  <c r="M341" i="5"/>
  <c r="N341" i="5" s="1"/>
  <c r="L342" i="5"/>
  <c r="M342" i="5"/>
  <c r="N342" i="5"/>
  <c r="L343" i="5"/>
  <c r="M343" i="5"/>
  <c r="N343" i="5" s="1"/>
  <c r="L344" i="5"/>
  <c r="M344" i="5"/>
  <c r="N344" i="5"/>
  <c r="L345" i="5"/>
  <c r="M345" i="5"/>
  <c r="N345" i="5" s="1"/>
  <c r="L346" i="5"/>
  <c r="M346" i="5"/>
  <c r="N346" i="5"/>
  <c r="L347" i="5"/>
  <c r="M347" i="5"/>
  <c r="N347" i="5" s="1"/>
  <c r="L348" i="5"/>
  <c r="M348" i="5"/>
  <c r="N348" i="5"/>
  <c r="L349" i="5"/>
  <c r="M349" i="5"/>
  <c r="N349" i="5" s="1"/>
  <c r="L350" i="5"/>
  <c r="M350" i="5"/>
  <c r="N350" i="5"/>
  <c r="L351" i="5"/>
  <c r="M351" i="5"/>
  <c r="N351" i="5" s="1"/>
  <c r="L352" i="5"/>
  <c r="M352" i="5"/>
  <c r="N352" i="5"/>
  <c r="L353" i="5"/>
  <c r="M353" i="5"/>
  <c r="N353" i="5" s="1"/>
  <c r="L354" i="5"/>
  <c r="M354" i="5"/>
  <c r="N354" i="5"/>
  <c r="L355" i="5"/>
  <c r="M355" i="5"/>
  <c r="N355" i="5" s="1"/>
  <c r="L356" i="5"/>
  <c r="M356" i="5"/>
  <c r="N356" i="5"/>
  <c r="L357" i="5"/>
  <c r="M357" i="5"/>
  <c r="N357" i="5" s="1"/>
  <c r="L358" i="5"/>
  <c r="M358" i="5"/>
  <c r="N358" i="5"/>
  <c r="L359" i="5"/>
  <c r="M359" i="5"/>
  <c r="N359" i="5" s="1"/>
  <c r="L360" i="5"/>
  <c r="M360" i="5"/>
  <c r="N360" i="5"/>
  <c r="L361" i="5"/>
  <c r="M361" i="5"/>
  <c r="N361" i="5" s="1"/>
  <c r="L362" i="5"/>
  <c r="M362" i="5"/>
  <c r="N362" i="5"/>
  <c r="L363" i="5"/>
  <c r="M363" i="5"/>
  <c r="N363" i="5" s="1"/>
  <c r="L364" i="5"/>
  <c r="M364" i="5"/>
  <c r="N364" i="5"/>
  <c r="L365" i="5"/>
  <c r="M365" i="5"/>
  <c r="N365" i="5" s="1"/>
  <c r="L366" i="5"/>
  <c r="M366" i="5"/>
  <c r="N366" i="5"/>
  <c r="L367" i="5"/>
  <c r="M367" i="5"/>
  <c r="N367" i="5" s="1"/>
  <c r="L368" i="5"/>
  <c r="M368" i="5"/>
  <c r="N368" i="5"/>
  <c r="L369" i="5"/>
  <c r="M369" i="5"/>
  <c r="N369" i="5" s="1"/>
  <c r="L370" i="5"/>
  <c r="M370" i="5"/>
  <c r="N370" i="5"/>
  <c r="L371" i="5"/>
  <c r="M371" i="5"/>
  <c r="N371" i="5" s="1"/>
  <c r="L372" i="5"/>
  <c r="M372" i="5"/>
  <c r="N372" i="5"/>
  <c r="L373" i="5"/>
  <c r="M373" i="5"/>
  <c r="N373" i="5" s="1"/>
  <c r="L374" i="5"/>
  <c r="M374" i="5"/>
  <c r="N374" i="5"/>
  <c r="L375" i="5"/>
  <c r="M375" i="5"/>
  <c r="N375" i="5" s="1"/>
  <c r="L376" i="5"/>
  <c r="M376" i="5"/>
  <c r="N376" i="5"/>
  <c r="L377" i="5"/>
  <c r="M377" i="5"/>
  <c r="N377" i="5" s="1"/>
  <c r="L378" i="5"/>
  <c r="M378" i="5"/>
  <c r="N378" i="5"/>
  <c r="L379" i="5"/>
  <c r="M379" i="5"/>
  <c r="N379" i="5" s="1"/>
  <c r="L380" i="5"/>
  <c r="M380" i="5"/>
  <c r="N380" i="5"/>
  <c r="L381" i="5"/>
  <c r="M381" i="5"/>
  <c r="N381" i="5" s="1"/>
  <c r="L382" i="5"/>
  <c r="M382" i="5"/>
  <c r="N382" i="5"/>
  <c r="L383" i="5"/>
  <c r="M383" i="5"/>
  <c r="N383" i="5" s="1"/>
  <c r="L384" i="5"/>
  <c r="M384" i="5"/>
  <c r="N384" i="5"/>
  <c r="L385" i="5"/>
  <c r="M385" i="5"/>
  <c r="N385" i="5" s="1"/>
  <c r="L386" i="5"/>
  <c r="M386" i="5"/>
  <c r="N386" i="5"/>
  <c r="L387" i="5"/>
  <c r="M387" i="5"/>
  <c r="N387" i="5" s="1"/>
  <c r="L388" i="5"/>
  <c r="M388" i="5"/>
  <c r="N388" i="5"/>
  <c r="L389" i="5"/>
  <c r="M389" i="5"/>
  <c r="N389" i="5" s="1"/>
  <c r="L390" i="5"/>
  <c r="M390" i="5"/>
  <c r="N390" i="5"/>
  <c r="L391" i="5"/>
  <c r="M391" i="5"/>
  <c r="N391" i="5" s="1"/>
  <c r="L392" i="5"/>
  <c r="M392" i="5"/>
  <c r="N392" i="5"/>
  <c r="L393" i="5"/>
  <c r="M393" i="5"/>
  <c r="N393" i="5" s="1"/>
  <c r="L394" i="5"/>
  <c r="M394" i="5"/>
  <c r="N394" i="5"/>
  <c r="L395" i="5"/>
  <c r="M395" i="5"/>
  <c r="N395" i="5" s="1"/>
  <c r="L396" i="5"/>
  <c r="M396" i="5"/>
  <c r="N396" i="5"/>
  <c r="L397" i="5"/>
  <c r="M397" i="5"/>
  <c r="N397" i="5" s="1"/>
  <c r="L398" i="5"/>
  <c r="M398" i="5"/>
  <c r="N398" i="5"/>
  <c r="L399" i="5"/>
  <c r="M399" i="5"/>
  <c r="N399" i="5" s="1"/>
  <c r="L400" i="5"/>
  <c r="M400" i="5"/>
  <c r="N400" i="5"/>
  <c r="L401" i="5"/>
  <c r="M401" i="5"/>
  <c r="N401" i="5" s="1"/>
  <c r="L402" i="5"/>
  <c r="M402" i="5"/>
  <c r="N402" i="5"/>
  <c r="L403" i="5"/>
  <c r="M403" i="5"/>
  <c r="N403" i="5" s="1"/>
  <c r="L404" i="5"/>
  <c r="M404" i="5"/>
  <c r="N404" i="5"/>
  <c r="L405" i="5"/>
  <c r="M405" i="5"/>
  <c r="N405" i="5" s="1"/>
  <c r="L406" i="5"/>
  <c r="M406" i="5"/>
  <c r="N406" i="5"/>
  <c r="L407" i="5"/>
  <c r="M407" i="5"/>
  <c r="N407" i="5" s="1"/>
  <c r="L408" i="5"/>
  <c r="M408" i="5"/>
  <c r="N408" i="5"/>
  <c r="L409" i="5"/>
  <c r="M409" i="5"/>
  <c r="N409" i="5" s="1"/>
  <c r="L410" i="5"/>
  <c r="M410" i="5"/>
  <c r="N410" i="5"/>
  <c r="L411" i="5"/>
  <c r="M411" i="5"/>
  <c r="N411" i="5" s="1"/>
  <c r="L412" i="5"/>
  <c r="M412" i="5"/>
  <c r="N412" i="5"/>
  <c r="L413" i="5"/>
  <c r="M413" i="5"/>
  <c r="N413" i="5" s="1"/>
  <c r="L414" i="5"/>
  <c r="M414" i="5"/>
  <c r="N414" i="5"/>
  <c r="L415" i="5"/>
  <c r="M415" i="5"/>
  <c r="N415" i="5" s="1"/>
  <c r="L416" i="5"/>
  <c r="M416" i="5"/>
  <c r="N416" i="5"/>
  <c r="L417" i="5"/>
  <c r="M417" i="5"/>
  <c r="N417" i="5" s="1"/>
  <c r="L418" i="5"/>
  <c r="M418" i="5"/>
  <c r="N418" i="5"/>
  <c r="L419" i="5"/>
  <c r="M419" i="5"/>
  <c r="N419" i="5" s="1"/>
  <c r="L420" i="5"/>
  <c r="M420" i="5"/>
  <c r="N420" i="5"/>
  <c r="L421" i="5"/>
  <c r="M421" i="5"/>
  <c r="N421" i="5" s="1"/>
  <c r="L422" i="5"/>
  <c r="M422" i="5"/>
  <c r="N422" i="5"/>
  <c r="L423" i="5"/>
  <c r="M423" i="5"/>
  <c r="N423" i="5" s="1"/>
  <c r="L424" i="5"/>
  <c r="M424" i="5"/>
  <c r="N424" i="5"/>
  <c r="L425" i="5"/>
  <c r="M425" i="5"/>
  <c r="N425" i="5" s="1"/>
  <c r="L426" i="5"/>
  <c r="M426" i="5"/>
  <c r="N426" i="5"/>
  <c r="L427" i="5"/>
  <c r="M427" i="5"/>
  <c r="N427" i="5" s="1"/>
  <c r="L428" i="5"/>
  <c r="M428" i="5"/>
  <c r="N428" i="5"/>
  <c r="L429" i="5"/>
  <c r="M429" i="5"/>
  <c r="N429" i="5" s="1"/>
  <c r="L430" i="5"/>
  <c r="M430" i="5"/>
  <c r="N430" i="5"/>
  <c r="L431" i="5"/>
  <c r="M431" i="5"/>
  <c r="N431" i="5" s="1"/>
  <c r="L432" i="5"/>
  <c r="M432" i="5"/>
  <c r="N432" i="5"/>
  <c r="L433" i="5"/>
  <c r="M433" i="5"/>
  <c r="N433" i="5" s="1"/>
  <c r="L434" i="5"/>
  <c r="M434" i="5"/>
  <c r="N434" i="5"/>
  <c r="L435" i="5"/>
  <c r="M435" i="5"/>
  <c r="N435" i="5" s="1"/>
  <c r="L436" i="5"/>
  <c r="M436" i="5"/>
  <c r="N436" i="5"/>
  <c r="L437" i="5"/>
  <c r="M437" i="5"/>
  <c r="N437" i="5" s="1"/>
  <c r="L438" i="5"/>
  <c r="M438" i="5"/>
  <c r="N438" i="5"/>
  <c r="L439" i="5"/>
  <c r="M439" i="5"/>
  <c r="N439" i="5" s="1"/>
  <c r="L440" i="5"/>
  <c r="M440" i="5"/>
  <c r="N440" i="5"/>
  <c r="L441" i="5"/>
  <c r="M441" i="5"/>
  <c r="N441" i="5" s="1"/>
  <c r="L442" i="5"/>
  <c r="M442" i="5"/>
  <c r="N442" i="5"/>
  <c r="L443" i="5"/>
  <c r="M443" i="5"/>
  <c r="N443" i="5" s="1"/>
  <c r="L444" i="5"/>
  <c r="M444" i="5"/>
  <c r="N444" i="5"/>
  <c r="L445" i="5"/>
  <c r="M445" i="5"/>
  <c r="N445" i="5" s="1"/>
  <c r="L446" i="5"/>
  <c r="M446" i="5"/>
  <c r="N446" i="5"/>
  <c r="L447" i="5"/>
  <c r="M447" i="5"/>
  <c r="N447" i="5" s="1"/>
  <c r="L448" i="5"/>
  <c r="M448" i="5"/>
  <c r="N448" i="5"/>
  <c r="L449" i="5"/>
  <c r="M449" i="5"/>
  <c r="N449" i="5" s="1"/>
  <c r="L450" i="5"/>
  <c r="M450" i="5"/>
  <c r="N450" i="5"/>
  <c r="L451" i="5"/>
  <c r="M451" i="5"/>
  <c r="N451" i="5" s="1"/>
  <c r="L452" i="5"/>
  <c r="M452" i="5"/>
  <c r="N452" i="5"/>
  <c r="L453" i="5"/>
  <c r="M453" i="5"/>
  <c r="N453" i="5" s="1"/>
  <c r="L454" i="5"/>
  <c r="M454" i="5"/>
  <c r="N454" i="5"/>
  <c r="L455" i="5"/>
  <c r="M455" i="5"/>
  <c r="N455" i="5" s="1"/>
  <c r="L456" i="5"/>
  <c r="M456" i="5"/>
  <c r="N456" i="5"/>
  <c r="L457" i="5"/>
  <c r="M457" i="5"/>
  <c r="N457" i="5" s="1"/>
  <c r="L458" i="5"/>
  <c r="M458" i="5"/>
  <c r="N458" i="5"/>
  <c r="L459" i="5"/>
  <c r="M459" i="5"/>
  <c r="N459" i="5" s="1"/>
  <c r="L460" i="5"/>
  <c r="M460" i="5"/>
  <c r="N460" i="5"/>
  <c r="L461" i="5"/>
  <c r="M461" i="5"/>
  <c r="N461" i="5" s="1"/>
  <c r="L462" i="5"/>
  <c r="M462" i="5"/>
  <c r="N462" i="5"/>
  <c r="L463" i="5"/>
  <c r="M463" i="5"/>
  <c r="N463" i="5" s="1"/>
  <c r="L464" i="5"/>
  <c r="M464" i="5"/>
  <c r="N464" i="5"/>
  <c r="L465" i="5"/>
  <c r="M465" i="5"/>
  <c r="N465" i="5" s="1"/>
  <c r="L466" i="5"/>
  <c r="M466" i="5"/>
  <c r="N466" i="5" s="1"/>
  <c r="L467" i="5"/>
  <c r="M467" i="5"/>
  <c r="N467" i="5"/>
  <c r="L468" i="5"/>
  <c r="M468" i="5"/>
  <c r="N468" i="5" s="1"/>
  <c r="L469" i="5"/>
  <c r="M469" i="5"/>
  <c r="N469" i="5"/>
  <c r="L470" i="5"/>
  <c r="M470" i="5"/>
  <c r="N470" i="5" s="1"/>
  <c r="L471" i="5"/>
  <c r="M471" i="5"/>
  <c r="N471" i="5"/>
  <c r="L472" i="5"/>
  <c r="M472" i="5"/>
  <c r="N472" i="5" s="1"/>
  <c r="L473" i="5"/>
  <c r="M473" i="5"/>
  <c r="N473" i="5"/>
  <c r="L474" i="5"/>
  <c r="M474" i="5"/>
  <c r="N474" i="5" s="1"/>
  <c r="L475" i="5"/>
  <c r="M475" i="5"/>
  <c r="N475" i="5"/>
  <c r="L476" i="5"/>
  <c r="M476" i="5"/>
  <c r="N476" i="5" s="1"/>
  <c r="L477" i="5"/>
  <c r="M477" i="5"/>
  <c r="N477" i="5"/>
  <c r="L478" i="5"/>
  <c r="M478" i="5"/>
  <c r="N478" i="5" s="1"/>
  <c r="L479" i="5"/>
  <c r="M479" i="5"/>
  <c r="N479" i="5"/>
  <c r="L480" i="5"/>
  <c r="M480" i="5"/>
  <c r="N480" i="5" s="1"/>
  <c r="L481" i="5"/>
  <c r="M481" i="5"/>
  <c r="N481" i="5"/>
  <c r="L482" i="5"/>
  <c r="M482" i="5"/>
  <c r="N482" i="5" s="1"/>
  <c r="L483" i="5"/>
  <c r="M483" i="5"/>
  <c r="N483" i="5"/>
  <c r="L484" i="5"/>
  <c r="M484" i="5"/>
  <c r="N484" i="5" s="1"/>
  <c r="L485" i="5"/>
  <c r="M485" i="5"/>
  <c r="N485" i="5"/>
  <c r="L486" i="5"/>
  <c r="M486" i="5"/>
  <c r="N486" i="5" s="1"/>
  <c r="L487" i="5"/>
  <c r="M487" i="5"/>
  <c r="N487" i="5"/>
  <c r="L488" i="5"/>
  <c r="M488" i="5"/>
  <c r="N488" i="5" s="1"/>
  <c r="L489" i="5"/>
  <c r="M489" i="5"/>
  <c r="N489" i="5"/>
  <c r="L490" i="5"/>
  <c r="M490" i="5"/>
  <c r="N490" i="5" s="1"/>
  <c r="L491" i="5"/>
  <c r="M491" i="5"/>
  <c r="N491" i="5"/>
  <c r="L492" i="5"/>
  <c r="M492" i="5"/>
  <c r="N492" i="5" s="1"/>
  <c r="L493" i="5"/>
  <c r="M493" i="5"/>
  <c r="N493" i="5"/>
  <c r="L494" i="5"/>
  <c r="M494" i="5"/>
  <c r="N494" i="5" s="1"/>
  <c r="L495" i="5"/>
  <c r="M495" i="5"/>
  <c r="N495" i="5"/>
  <c r="L496" i="5"/>
  <c r="M496" i="5"/>
  <c r="N496" i="5" s="1"/>
  <c r="L497" i="5"/>
  <c r="M497" i="5"/>
  <c r="N497" i="5"/>
  <c r="L498" i="5"/>
  <c r="M498" i="5"/>
  <c r="N498" i="5" s="1"/>
  <c r="L499" i="5"/>
  <c r="M499" i="5"/>
  <c r="N499" i="5"/>
  <c r="L500" i="5"/>
  <c r="M500" i="5"/>
  <c r="N500" i="5" s="1"/>
  <c r="L501" i="5"/>
  <c r="M501" i="5"/>
  <c r="N501" i="5"/>
  <c r="L502" i="5"/>
  <c r="M502" i="5"/>
  <c r="N502" i="5" s="1"/>
  <c r="L503" i="5"/>
  <c r="M503" i="5"/>
  <c r="N503" i="5"/>
  <c r="L504" i="5"/>
  <c r="M504" i="5"/>
  <c r="N504" i="5" s="1"/>
  <c r="L505" i="5"/>
  <c r="M505" i="5"/>
  <c r="N505" i="5"/>
  <c r="L506" i="5"/>
  <c r="M506" i="5"/>
  <c r="N506" i="5" s="1"/>
  <c r="L507" i="5"/>
  <c r="M507" i="5"/>
  <c r="N507" i="5"/>
  <c r="L508" i="5"/>
  <c r="M508" i="5"/>
  <c r="N508" i="5" s="1"/>
  <c r="L509" i="5"/>
  <c r="M509" i="5"/>
  <c r="N509" i="5"/>
  <c r="L510" i="5"/>
  <c r="M510" i="5"/>
  <c r="N510" i="5" s="1"/>
  <c r="L511" i="5"/>
  <c r="M511" i="5"/>
  <c r="N511" i="5"/>
  <c r="L512" i="5"/>
  <c r="M512" i="5"/>
  <c r="N512" i="5" s="1"/>
  <c r="L513" i="5"/>
  <c r="M513" i="5"/>
  <c r="N513" i="5"/>
  <c r="L514" i="5"/>
  <c r="M514" i="5"/>
  <c r="N514" i="5" s="1"/>
  <c r="L515" i="5"/>
  <c r="M515" i="5"/>
  <c r="N515" i="5"/>
  <c r="L516" i="5"/>
  <c r="M516" i="5"/>
  <c r="N516" i="5" s="1"/>
  <c r="L517" i="5"/>
  <c r="M517" i="5"/>
  <c r="N517" i="5"/>
  <c r="L518" i="5"/>
  <c r="M518" i="5"/>
  <c r="N518" i="5" s="1"/>
  <c r="L519" i="5"/>
  <c r="M519" i="5"/>
  <c r="N519" i="5"/>
  <c r="L520" i="5"/>
  <c r="M520" i="5"/>
  <c r="N520" i="5" s="1"/>
  <c r="L521" i="5"/>
  <c r="M521" i="5"/>
  <c r="N521" i="5"/>
  <c r="L522" i="5"/>
  <c r="M522" i="5"/>
  <c r="N522" i="5" s="1"/>
  <c r="L523" i="5"/>
  <c r="M523" i="5"/>
  <c r="N523" i="5"/>
  <c r="L524" i="5"/>
  <c r="M524" i="5"/>
  <c r="N524" i="5" s="1"/>
  <c r="L525" i="5"/>
  <c r="M525" i="5"/>
  <c r="N525" i="5"/>
  <c r="L526" i="5"/>
  <c r="M526" i="5"/>
  <c r="N526" i="5" s="1"/>
  <c r="L527" i="5"/>
  <c r="M527" i="5"/>
  <c r="N527" i="5"/>
  <c r="L528" i="5"/>
  <c r="M528" i="5"/>
  <c r="N528" i="5" s="1"/>
  <c r="L529" i="5"/>
  <c r="M529" i="5"/>
  <c r="N529" i="5"/>
  <c r="L530" i="5"/>
  <c r="M530" i="5"/>
  <c r="N530" i="5" s="1"/>
  <c r="L531" i="5"/>
  <c r="M531" i="5"/>
  <c r="N531" i="5"/>
  <c r="L532" i="5"/>
  <c r="M532" i="5"/>
  <c r="N532" i="5" s="1"/>
  <c r="L533" i="5"/>
  <c r="M533" i="5"/>
  <c r="N533" i="5"/>
  <c r="L534" i="5"/>
  <c r="M534" i="5"/>
  <c r="N534" i="5" s="1"/>
  <c r="L535" i="5"/>
  <c r="M535" i="5"/>
  <c r="N535" i="5"/>
  <c r="L536" i="5"/>
  <c r="M536" i="5"/>
  <c r="N536" i="5" s="1"/>
  <c r="L537" i="5"/>
  <c r="M537" i="5"/>
  <c r="N537" i="5"/>
  <c r="L538" i="5"/>
  <c r="M538" i="5"/>
  <c r="N538" i="5" s="1"/>
  <c r="L539" i="5"/>
  <c r="M539" i="5"/>
  <c r="N539" i="5"/>
  <c r="L540" i="5"/>
  <c r="M540" i="5"/>
  <c r="N540" i="5" s="1"/>
  <c r="L541" i="5"/>
  <c r="M541" i="5"/>
  <c r="N541" i="5"/>
  <c r="L542" i="5"/>
  <c r="M542" i="5"/>
  <c r="N542" i="5" s="1"/>
  <c r="L543" i="5"/>
  <c r="M543" i="5"/>
  <c r="N543" i="5"/>
  <c r="L544" i="5"/>
  <c r="M544" i="5"/>
  <c r="N544" i="5" s="1"/>
  <c r="L545" i="5"/>
  <c r="M545" i="5"/>
  <c r="N545" i="5"/>
  <c r="L546" i="5"/>
  <c r="M546" i="5"/>
  <c r="N546" i="5" s="1"/>
  <c r="L547" i="5"/>
  <c r="M547" i="5"/>
  <c r="N547" i="5"/>
  <c r="L548" i="5"/>
  <c r="M548" i="5"/>
  <c r="N548" i="5" s="1"/>
  <c r="L549" i="5"/>
  <c r="M549" i="5"/>
  <c r="N549" i="5"/>
  <c r="L550" i="5"/>
  <c r="M550" i="5"/>
  <c r="N550" i="5" s="1"/>
  <c r="L551" i="5"/>
  <c r="M551" i="5"/>
  <c r="N551" i="5"/>
  <c r="L552" i="5"/>
  <c r="M552" i="5"/>
  <c r="N552" i="5" s="1"/>
  <c r="L553" i="5"/>
  <c r="M553" i="5"/>
  <c r="N553" i="5"/>
  <c r="L554" i="5"/>
  <c r="M554" i="5"/>
  <c r="N554" i="5" s="1"/>
  <c r="L555" i="5"/>
  <c r="M555" i="5"/>
  <c r="N555" i="5"/>
  <c r="L556" i="5"/>
  <c r="M556" i="5"/>
  <c r="N556" i="5" s="1"/>
  <c r="L557" i="5"/>
  <c r="M557" i="5"/>
  <c r="N557" i="5"/>
  <c r="L558" i="5"/>
  <c r="M558" i="5"/>
  <c r="N558" i="5" s="1"/>
  <c r="L559" i="5"/>
  <c r="M559" i="5"/>
  <c r="N559" i="5"/>
  <c r="L560" i="5"/>
  <c r="M560" i="5"/>
  <c r="N560" i="5" s="1"/>
  <c r="L561" i="5"/>
  <c r="M561" i="5"/>
  <c r="N561" i="5"/>
  <c r="L562" i="5"/>
  <c r="M562" i="5"/>
  <c r="N562" i="5" s="1"/>
  <c r="L563" i="5"/>
  <c r="M563" i="5"/>
  <c r="N563" i="5"/>
  <c r="L564" i="5"/>
  <c r="M564" i="5"/>
  <c r="N564" i="5" s="1"/>
  <c r="L565" i="5"/>
  <c r="M565" i="5"/>
  <c r="N565" i="5"/>
  <c r="L566" i="5"/>
  <c r="M566" i="5"/>
  <c r="N566" i="5" s="1"/>
  <c r="I549" i="5"/>
  <c r="I550" i="5"/>
  <c r="I551" i="5"/>
  <c r="I552" i="5"/>
  <c r="I553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F308" i="5"/>
  <c r="G308" i="5" s="1"/>
  <c r="H308" i="5"/>
  <c r="F309" i="5"/>
  <c r="G309" i="5"/>
  <c r="H309" i="5"/>
  <c r="F310" i="5"/>
  <c r="G310" i="5" s="1"/>
  <c r="H310" i="5"/>
  <c r="F311" i="5"/>
  <c r="G311" i="5"/>
  <c r="H311" i="5"/>
  <c r="F312" i="5"/>
  <c r="G312" i="5" s="1"/>
  <c r="H312" i="5"/>
  <c r="F313" i="5"/>
  <c r="G313" i="5"/>
  <c r="H313" i="5"/>
  <c r="F314" i="5"/>
  <c r="G314" i="5" s="1"/>
  <c r="H314" i="5"/>
  <c r="F315" i="5"/>
  <c r="G315" i="5"/>
  <c r="H315" i="5"/>
  <c r="F316" i="5"/>
  <c r="G316" i="5" s="1"/>
  <c r="H316" i="5"/>
  <c r="F317" i="5"/>
  <c r="G317" i="5"/>
  <c r="H317" i="5"/>
  <c r="F318" i="5"/>
  <c r="G318" i="5" s="1"/>
  <c r="H318" i="5"/>
  <c r="F319" i="5"/>
  <c r="G319" i="5"/>
  <c r="H319" i="5"/>
  <c r="F320" i="5"/>
  <c r="G320" i="5" s="1"/>
  <c r="H320" i="5"/>
  <c r="F321" i="5"/>
  <c r="G321" i="5"/>
  <c r="H321" i="5"/>
  <c r="F322" i="5"/>
  <c r="G322" i="5" s="1"/>
  <c r="H322" i="5"/>
  <c r="F323" i="5"/>
  <c r="G323" i="5"/>
  <c r="H323" i="5"/>
  <c r="F324" i="5"/>
  <c r="G324" i="5" s="1"/>
  <c r="H324" i="5"/>
  <c r="F325" i="5"/>
  <c r="G325" i="5"/>
  <c r="H325" i="5"/>
  <c r="F326" i="5"/>
  <c r="G326" i="5" s="1"/>
  <c r="H326" i="5"/>
  <c r="F327" i="5"/>
  <c r="G327" i="5"/>
  <c r="H327" i="5"/>
  <c r="F328" i="5"/>
  <c r="G328" i="5" s="1"/>
  <c r="H328" i="5"/>
  <c r="F329" i="5"/>
  <c r="G329" i="5"/>
  <c r="H329" i="5"/>
  <c r="F330" i="5"/>
  <c r="G330" i="5" s="1"/>
  <c r="H330" i="5"/>
  <c r="F331" i="5"/>
  <c r="G331" i="5"/>
  <c r="H331" i="5"/>
  <c r="F332" i="5"/>
  <c r="G332" i="5" s="1"/>
  <c r="H332" i="5"/>
  <c r="F333" i="5"/>
  <c r="G333" i="5"/>
  <c r="H333" i="5"/>
  <c r="F334" i="5"/>
  <c r="G334" i="5" s="1"/>
  <c r="H334" i="5"/>
  <c r="F335" i="5"/>
  <c r="G335" i="5"/>
  <c r="H335" i="5"/>
  <c r="F336" i="5"/>
  <c r="G336" i="5" s="1"/>
  <c r="H336" i="5"/>
  <c r="F337" i="5"/>
  <c r="G337" i="5"/>
  <c r="H337" i="5"/>
  <c r="F338" i="5"/>
  <c r="G338" i="5" s="1"/>
  <c r="H338" i="5"/>
  <c r="F339" i="5"/>
  <c r="G339" i="5"/>
  <c r="H339" i="5"/>
  <c r="F340" i="5"/>
  <c r="G340" i="5" s="1"/>
  <c r="H340" i="5"/>
  <c r="F341" i="5"/>
  <c r="G341" i="5"/>
  <c r="H341" i="5"/>
  <c r="F342" i="5"/>
  <c r="G342" i="5" s="1"/>
  <c r="H342" i="5"/>
  <c r="F343" i="5"/>
  <c r="G343" i="5"/>
  <c r="H343" i="5"/>
  <c r="F344" i="5"/>
  <c r="G344" i="5" s="1"/>
  <c r="H344" i="5"/>
  <c r="F345" i="5"/>
  <c r="G345" i="5"/>
  <c r="H345" i="5"/>
  <c r="F346" i="5"/>
  <c r="G346" i="5" s="1"/>
  <c r="H346" i="5"/>
  <c r="F347" i="5"/>
  <c r="G347" i="5"/>
  <c r="H347" i="5"/>
  <c r="F348" i="5"/>
  <c r="G348" i="5" s="1"/>
  <c r="H348" i="5"/>
  <c r="F349" i="5"/>
  <c r="G349" i="5"/>
  <c r="H349" i="5"/>
  <c r="F350" i="5"/>
  <c r="G350" i="5" s="1"/>
  <c r="H350" i="5"/>
  <c r="F351" i="5"/>
  <c r="G351" i="5"/>
  <c r="H351" i="5"/>
  <c r="F352" i="5"/>
  <c r="G352" i="5" s="1"/>
  <c r="H352" i="5"/>
  <c r="F353" i="5"/>
  <c r="G353" i="5"/>
  <c r="H353" i="5"/>
  <c r="F354" i="5"/>
  <c r="G354" i="5" s="1"/>
  <c r="H354" i="5"/>
  <c r="F355" i="5"/>
  <c r="G355" i="5"/>
  <c r="H355" i="5"/>
  <c r="F356" i="5"/>
  <c r="G356" i="5" s="1"/>
  <c r="H356" i="5"/>
  <c r="F357" i="5"/>
  <c r="G357" i="5"/>
  <c r="H357" i="5"/>
  <c r="F358" i="5"/>
  <c r="G358" i="5" s="1"/>
  <c r="H358" i="5"/>
  <c r="F359" i="5"/>
  <c r="G359" i="5"/>
  <c r="H359" i="5"/>
  <c r="F360" i="5"/>
  <c r="G360" i="5" s="1"/>
  <c r="H360" i="5"/>
  <c r="F361" i="5"/>
  <c r="G361" i="5"/>
  <c r="H361" i="5"/>
  <c r="F362" i="5"/>
  <c r="G362" i="5" s="1"/>
  <c r="H362" i="5"/>
  <c r="F363" i="5"/>
  <c r="G363" i="5"/>
  <c r="H363" i="5"/>
  <c r="F364" i="5"/>
  <c r="G364" i="5" s="1"/>
  <c r="H364" i="5"/>
  <c r="F365" i="5"/>
  <c r="G365" i="5"/>
  <c r="H365" i="5"/>
  <c r="F366" i="5"/>
  <c r="G366" i="5" s="1"/>
  <c r="H366" i="5"/>
  <c r="F367" i="5"/>
  <c r="G367" i="5"/>
  <c r="H367" i="5"/>
  <c r="F368" i="5"/>
  <c r="G368" i="5" s="1"/>
  <c r="H368" i="5"/>
  <c r="F369" i="5"/>
  <c r="G369" i="5"/>
  <c r="H369" i="5"/>
  <c r="F370" i="5"/>
  <c r="G370" i="5" s="1"/>
  <c r="H370" i="5"/>
  <c r="F371" i="5"/>
  <c r="G371" i="5"/>
  <c r="H371" i="5"/>
  <c r="F372" i="5"/>
  <c r="G372" i="5" s="1"/>
  <c r="H372" i="5"/>
  <c r="F373" i="5"/>
  <c r="G373" i="5"/>
  <c r="H373" i="5"/>
  <c r="F374" i="5"/>
  <c r="G374" i="5" s="1"/>
  <c r="H374" i="5"/>
  <c r="F375" i="5"/>
  <c r="G375" i="5"/>
  <c r="H375" i="5"/>
  <c r="F376" i="5"/>
  <c r="G376" i="5" s="1"/>
  <c r="H376" i="5"/>
  <c r="F377" i="5"/>
  <c r="G377" i="5"/>
  <c r="H377" i="5"/>
  <c r="F378" i="5"/>
  <c r="G378" i="5" s="1"/>
  <c r="H378" i="5"/>
  <c r="F379" i="5"/>
  <c r="G379" i="5"/>
  <c r="H379" i="5"/>
  <c r="F380" i="5"/>
  <c r="G380" i="5" s="1"/>
  <c r="H380" i="5"/>
  <c r="F381" i="5"/>
  <c r="G381" i="5"/>
  <c r="H381" i="5"/>
  <c r="F382" i="5"/>
  <c r="G382" i="5" s="1"/>
  <c r="H382" i="5"/>
  <c r="F383" i="5"/>
  <c r="G383" i="5"/>
  <c r="H383" i="5"/>
  <c r="F384" i="5"/>
  <c r="G384" i="5" s="1"/>
  <c r="H384" i="5"/>
  <c r="F385" i="5"/>
  <c r="G385" i="5"/>
  <c r="H385" i="5"/>
  <c r="F386" i="5"/>
  <c r="G386" i="5" s="1"/>
  <c r="H386" i="5"/>
  <c r="F387" i="5"/>
  <c r="G387" i="5"/>
  <c r="H387" i="5"/>
  <c r="F388" i="5"/>
  <c r="G388" i="5" s="1"/>
  <c r="H388" i="5"/>
  <c r="F389" i="5"/>
  <c r="G389" i="5"/>
  <c r="H389" i="5"/>
  <c r="F390" i="5"/>
  <c r="G390" i="5" s="1"/>
  <c r="H390" i="5"/>
  <c r="F391" i="5"/>
  <c r="G391" i="5"/>
  <c r="H391" i="5"/>
  <c r="F392" i="5"/>
  <c r="G392" i="5" s="1"/>
  <c r="H392" i="5"/>
  <c r="F393" i="5"/>
  <c r="G393" i="5"/>
  <c r="H393" i="5"/>
  <c r="F394" i="5"/>
  <c r="G394" i="5" s="1"/>
  <c r="H394" i="5"/>
  <c r="F395" i="5"/>
  <c r="G395" i="5"/>
  <c r="H395" i="5"/>
  <c r="F396" i="5"/>
  <c r="G396" i="5" s="1"/>
  <c r="H396" i="5"/>
  <c r="F397" i="5"/>
  <c r="G397" i="5"/>
  <c r="H397" i="5"/>
  <c r="F398" i="5"/>
  <c r="G398" i="5" s="1"/>
  <c r="H398" i="5"/>
  <c r="F399" i="5"/>
  <c r="G399" i="5"/>
  <c r="H399" i="5"/>
  <c r="F400" i="5"/>
  <c r="G400" i="5" s="1"/>
  <c r="H400" i="5"/>
  <c r="F401" i="5"/>
  <c r="G401" i="5"/>
  <c r="H401" i="5"/>
  <c r="F402" i="5"/>
  <c r="G402" i="5" s="1"/>
  <c r="H402" i="5"/>
  <c r="F403" i="5"/>
  <c r="G403" i="5"/>
  <c r="H403" i="5"/>
  <c r="F404" i="5"/>
  <c r="G404" i="5" s="1"/>
  <c r="H404" i="5"/>
  <c r="F405" i="5"/>
  <c r="G405" i="5"/>
  <c r="H405" i="5"/>
  <c r="F406" i="5"/>
  <c r="G406" i="5" s="1"/>
  <c r="H406" i="5"/>
  <c r="F407" i="5"/>
  <c r="G407" i="5"/>
  <c r="H407" i="5"/>
  <c r="F408" i="5"/>
  <c r="G408" i="5" s="1"/>
  <c r="H408" i="5"/>
  <c r="F409" i="5"/>
  <c r="G409" i="5"/>
  <c r="H409" i="5"/>
  <c r="F410" i="5"/>
  <c r="G410" i="5" s="1"/>
  <c r="H410" i="5"/>
  <c r="F411" i="5"/>
  <c r="G411" i="5"/>
  <c r="H411" i="5"/>
  <c r="F412" i="5"/>
  <c r="G412" i="5" s="1"/>
  <c r="H412" i="5"/>
  <c r="F413" i="5"/>
  <c r="G413" i="5"/>
  <c r="H413" i="5"/>
  <c r="F414" i="5"/>
  <c r="G414" i="5" s="1"/>
  <c r="H414" i="5"/>
  <c r="F415" i="5"/>
  <c r="G415" i="5"/>
  <c r="H415" i="5"/>
  <c r="F416" i="5"/>
  <c r="G416" i="5" s="1"/>
  <c r="H416" i="5"/>
  <c r="F417" i="5"/>
  <c r="G417" i="5"/>
  <c r="H417" i="5"/>
  <c r="F418" i="5"/>
  <c r="G418" i="5" s="1"/>
  <c r="H418" i="5"/>
  <c r="F419" i="5"/>
  <c r="G419" i="5"/>
  <c r="H419" i="5"/>
  <c r="F420" i="5"/>
  <c r="G420" i="5" s="1"/>
  <c r="H420" i="5"/>
  <c r="F421" i="5"/>
  <c r="G421" i="5"/>
  <c r="H421" i="5"/>
  <c r="F422" i="5"/>
  <c r="G422" i="5" s="1"/>
  <c r="H422" i="5"/>
  <c r="F423" i="5"/>
  <c r="G423" i="5"/>
  <c r="H423" i="5"/>
  <c r="F424" i="5"/>
  <c r="G424" i="5" s="1"/>
  <c r="H424" i="5"/>
  <c r="F425" i="5"/>
  <c r="G425" i="5"/>
  <c r="H425" i="5"/>
  <c r="F426" i="5"/>
  <c r="G426" i="5" s="1"/>
  <c r="H426" i="5"/>
  <c r="F427" i="5"/>
  <c r="G427" i="5"/>
  <c r="H427" i="5"/>
  <c r="F428" i="5"/>
  <c r="G428" i="5" s="1"/>
  <c r="H428" i="5"/>
  <c r="F429" i="5"/>
  <c r="G429" i="5"/>
  <c r="H429" i="5"/>
  <c r="F430" i="5"/>
  <c r="G430" i="5" s="1"/>
  <c r="H430" i="5"/>
  <c r="F431" i="5"/>
  <c r="G431" i="5"/>
  <c r="H431" i="5"/>
  <c r="F432" i="5"/>
  <c r="G432" i="5" s="1"/>
  <c r="H432" i="5"/>
  <c r="F433" i="5"/>
  <c r="G433" i="5"/>
  <c r="H433" i="5"/>
  <c r="F434" i="5"/>
  <c r="G434" i="5" s="1"/>
  <c r="H434" i="5"/>
  <c r="F435" i="5"/>
  <c r="G435" i="5"/>
  <c r="H435" i="5"/>
  <c r="F436" i="5"/>
  <c r="G436" i="5" s="1"/>
  <c r="H436" i="5"/>
  <c r="F437" i="5"/>
  <c r="G437" i="5"/>
  <c r="H437" i="5"/>
  <c r="F438" i="5"/>
  <c r="G438" i="5" s="1"/>
  <c r="H438" i="5"/>
  <c r="F439" i="5"/>
  <c r="G439" i="5"/>
  <c r="H439" i="5"/>
  <c r="F440" i="5"/>
  <c r="G440" i="5" s="1"/>
  <c r="H440" i="5"/>
  <c r="F441" i="5"/>
  <c r="G441" i="5"/>
  <c r="H441" i="5"/>
  <c r="F442" i="5"/>
  <c r="G442" i="5" s="1"/>
  <c r="F443" i="5"/>
  <c r="G443" i="5"/>
  <c r="H443" i="5"/>
  <c r="F444" i="5"/>
  <c r="G444" i="5" s="1"/>
  <c r="F445" i="5"/>
  <c r="G445" i="5"/>
  <c r="H445" i="5"/>
  <c r="F446" i="5"/>
  <c r="G446" i="5" s="1"/>
  <c r="F447" i="5"/>
  <c r="G447" i="5"/>
  <c r="H447" i="5"/>
  <c r="F448" i="5"/>
  <c r="G448" i="5" s="1"/>
  <c r="H448" i="5"/>
  <c r="F449" i="5"/>
  <c r="G449" i="5"/>
  <c r="H449" i="5"/>
  <c r="F450" i="5"/>
  <c r="G450" i="5" s="1"/>
  <c r="F451" i="5"/>
  <c r="G451" i="5"/>
  <c r="H451" i="5"/>
  <c r="F452" i="5"/>
  <c r="G452" i="5" s="1"/>
  <c r="H452" i="5"/>
  <c r="F453" i="5"/>
  <c r="G453" i="5"/>
  <c r="H453" i="5"/>
  <c r="F454" i="5"/>
  <c r="G454" i="5" s="1"/>
  <c r="F455" i="5"/>
  <c r="G455" i="5"/>
  <c r="H455" i="5"/>
  <c r="F456" i="5"/>
  <c r="G456" i="5" s="1"/>
  <c r="H456" i="5"/>
  <c r="F457" i="5"/>
  <c r="G457" i="5"/>
  <c r="H457" i="5"/>
  <c r="F458" i="5"/>
  <c r="G458" i="5" s="1"/>
  <c r="F459" i="5"/>
  <c r="G459" i="5"/>
  <c r="H459" i="5"/>
  <c r="F460" i="5"/>
  <c r="G460" i="5" s="1"/>
  <c r="H460" i="5"/>
  <c r="F461" i="5"/>
  <c r="G461" i="5"/>
  <c r="H461" i="5"/>
  <c r="F462" i="5"/>
  <c r="G462" i="5" s="1"/>
  <c r="F463" i="5"/>
  <c r="G463" i="5"/>
  <c r="H463" i="5"/>
  <c r="F464" i="5"/>
  <c r="G464" i="5" s="1"/>
  <c r="H464" i="5"/>
  <c r="F465" i="5"/>
  <c r="G465" i="5"/>
  <c r="H465" i="5"/>
  <c r="F466" i="5"/>
  <c r="G466" i="5" s="1"/>
  <c r="F467" i="5"/>
  <c r="G467" i="5"/>
  <c r="H467" i="5"/>
  <c r="F468" i="5"/>
  <c r="G468" i="5" s="1"/>
  <c r="H468" i="5"/>
  <c r="F469" i="5"/>
  <c r="G469" i="5"/>
  <c r="H469" i="5"/>
  <c r="F470" i="5"/>
  <c r="G470" i="5" s="1"/>
  <c r="F471" i="5"/>
  <c r="G471" i="5"/>
  <c r="H471" i="5"/>
  <c r="F472" i="5"/>
  <c r="G472" i="5" s="1"/>
  <c r="H472" i="5"/>
  <c r="F473" i="5"/>
  <c r="G473" i="5"/>
  <c r="H473" i="5"/>
  <c r="F474" i="5"/>
  <c r="G474" i="5" s="1"/>
  <c r="F475" i="5"/>
  <c r="G475" i="5"/>
  <c r="H475" i="5"/>
  <c r="F476" i="5"/>
  <c r="G476" i="5" s="1"/>
  <c r="H476" i="5"/>
  <c r="F477" i="5"/>
  <c r="G477" i="5"/>
  <c r="H477" i="5"/>
  <c r="F478" i="5"/>
  <c r="G478" i="5" s="1"/>
  <c r="H478" i="5"/>
  <c r="F479" i="5"/>
  <c r="G479" i="5"/>
  <c r="H479" i="5"/>
  <c r="F480" i="5"/>
  <c r="G480" i="5" s="1"/>
  <c r="H480" i="5"/>
  <c r="F481" i="5"/>
  <c r="G481" i="5"/>
  <c r="H481" i="5"/>
  <c r="F482" i="5"/>
  <c r="G482" i="5" s="1"/>
  <c r="H482" i="5"/>
  <c r="F483" i="5"/>
  <c r="G483" i="5"/>
  <c r="H483" i="5"/>
  <c r="F484" i="5"/>
  <c r="G484" i="5" s="1"/>
  <c r="H484" i="5"/>
  <c r="F485" i="5"/>
  <c r="G485" i="5"/>
  <c r="H485" i="5"/>
  <c r="F486" i="5"/>
  <c r="G486" i="5" s="1"/>
  <c r="H486" i="5"/>
  <c r="F487" i="5"/>
  <c r="G487" i="5"/>
  <c r="H487" i="5"/>
  <c r="F488" i="5"/>
  <c r="G488" i="5" s="1"/>
  <c r="H488" i="5"/>
  <c r="F489" i="5"/>
  <c r="G489" i="5"/>
  <c r="H489" i="5"/>
  <c r="F490" i="5"/>
  <c r="G490" i="5" s="1"/>
  <c r="H490" i="5"/>
  <c r="F491" i="5"/>
  <c r="G491" i="5"/>
  <c r="H491" i="5"/>
  <c r="F492" i="5"/>
  <c r="G492" i="5" s="1"/>
  <c r="H492" i="5"/>
  <c r="F493" i="5"/>
  <c r="G493" i="5"/>
  <c r="H493" i="5"/>
  <c r="F494" i="5"/>
  <c r="G494" i="5" s="1"/>
  <c r="H494" i="5"/>
  <c r="F495" i="5"/>
  <c r="G495" i="5"/>
  <c r="H495" i="5"/>
  <c r="F496" i="5"/>
  <c r="G496" i="5" s="1"/>
  <c r="H496" i="5"/>
  <c r="F497" i="5"/>
  <c r="G497" i="5"/>
  <c r="H497" i="5"/>
  <c r="F498" i="5"/>
  <c r="G498" i="5" s="1"/>
  <c r="H498" i="5"/>
  <c r="F499" i="5"/>
  <c r="G499" i="5"/>
  <c r="H499" i="5"/>
  <c r="F500" i="5"/>
  <c r="G500" i="5" s="1"/>
  <c r="H500" i="5"/>
  <c r="F501" i="5"/>
  <c r="G501" i="5"/>
  <c r="H501" i="5"/>
  <c r="F502" i="5"/>
  <c r="G502" i="5" s="1"/>
  <c r="H502" i="5"/>
  <c r="F503" i="5"/>
  <c r="G503" i="5"/>
  <c r="H503" i="5"/>
  <c r="F504" i="5"/>
  <c r="G504" i="5" s="1"/>
  <c r="H504" i="5"/>
  <c r="F505" i="5"/>
  <c r="G505" i="5"/>
  <c r="H505" i="5"/>
  <c r="F506" i="5"/>
  <c r="G506" i="5" s="1"/>
  <c r="H506" i="5"/>
  <c r="F507" i="5"/>
  <c r="G507" i="5"/>
  <c r="H507" i="5"/>
  <c r="F508" i="5"/>
  <c r="G508" i="5" s="1"/>
  <c r="H508" i="5"/>
  <c r="F509" i="5"/>
  <c r="G509" i="5"/>
  <c r="H509" i="5"/>
  <c r="F510" i="5"/>
  <c r="G510" i="5" s="1"/>
  <c r="H510" i="5"/>
  <c r="F511" i="5"/>
  <c r="G511" i="5"/>
  <c r="H511" i="5"/>
  <c r="F512" i="5"/>
  <c r="G512" i="5" s="1"/>
  <c r="H512" i="5"/>
  <c r="F513" i="5"/>
  <c r="G513" i="5"/>
  <c r="H513" i="5"/>
  <c r="F514" i="5"/>
  <c r="G514" i="5" s="1"/>
  <c r="H514" i="5"/>
  <c r="F515" i="5"/>
  <c r="G515" i="5"/>
  <c r="H515" i="5"/>
  <c r="F516" i="5"/>
  <c r="G516" i="5" s="1"/>
  <c r="H516" i="5"/>
  <c r="F517" i="5"/>
  <c r="G517" i="5"/>
  <c r="H517" i="5"/>
  <c r="F518" i="5"/>
  <c r="G518" i="5" s="1"/>
  <c r="H518" i="5"/>
  <c r="F519" i="5"/>
  <c r="G519" i="5"/>
  <c r="H519" i="5"/>
  <c r="F520" i="5"/>
  <c r="G520" i="5" s="1"/>
  <c r="H520" i="5"/>
  <c r="F521" i="5"/>
  <c r="G521" i="5"/>
  <c r="H521" i="5"/>
  <c r="F522" i="5"/>
  <c r="G522" i="5" s="1"/>
  <c r="H522" i="5"/>
  <c r="F523" i="5"/>
  <c r="G523" i="5"/>
  <c r="H523" i="5"/>
  <c r="F524" i="5"/>
  <c r="G524" i="5" s="1"/>
  <c r="H524" i="5"/>
  <c r="F525" i="5"/>
  <c r="G525" i="5"/>
  <c r="H525" i="5"/>
  <c r="F526" i="5"/>
  <c r="G526" i="5" s="1"/>
  <c r="H526" i="5"/>
  <c r="F527" i="5"/>
  <c r="G527" i="5"/>
  <c r="H527" i="5"/>
  <c r="F528" i="5"/>
  <c r="G528" i="5" s="1"/>
  <c r="H528" i="5"/>
  <c r="F529" i="5"/>
  <c r="G529" i="5"/>
  <c r="H529" i="5"/>
  <c r="F530" i="5"/>
  <c r="G530" i="5" s="1"/>
  <c r="H530" i="5"/>
  <c r="F531" i="5"/>
  <c r="G531" i="5"/>
  <c r="H531" i="5"/>
  <c r="F532" i="5"/>
  <c r="G532" i="5" s="1"/>
  <c r="H532" i="5"/>
  <c r="F533" i="5"/>
  <c r="G533" i="5"/>
  <c r="H533" i="5"/>
  <c r="F534" i="5"/>
  <c r="G534" i="5" s="1"/>
  <c r="H534" i="5"/>
  <c r="F535" i="5"/>
  <c r="G535" i="5"/>
  <c r="H535" i="5"/>
  <c r="F536" i="5"/>
  <c r="G536" i="5" s="1"/>
  <c r="H536" i="5"/>
  <c r="F537" i="5"/>
  <c r="G537" i="5"/>
  <c r="H537" i="5"/>
  <c r="F538" i="5"/>
  <c r="G538" i="5" s="1"/>
  <c r="H538" i="5"/>
  <c r="F539" i="5"/>
  <c r="G539" i="5"/>
  <c r="H539" i="5"/>
  <c r="F540" i="5"/>
  <c r="G540" i="5" s="1"/>
  <c r="H540" i="5"/>
  <c r="F541" i="5"/>
  <c r="G541" i="5"/>
  <c r="H541" i="5"/>
  <c r="F542" i="5"/>
  <c r="G542" i="5" s="1"/>
  <c r="H542" i="5"/>
  <c r="F543" i="5"/>
  <c r="G543" i="5"/>
  <c r="H543" i="5"/>
  <c r="F544" i="5"/>
  <c r="G544" i="5" s="1"/>
  <c r="H544" i="5"/>
  <c r="F545" i="5"/>
  <c r="G545" i="5"/>
  <c r="H545" i="5"/>
  <c r="F546" i="5"/>
  <c r="G546" i="5" s="1"/>
  <c r="H546" i="5"/>
  <c r="F547" i="5"/>
  <c r="G547" i="5"/>
  <c r="H547" i="5"/>
  <c r="F548" i="5"/>
  <c r="G548" i="5" s="1"/>
  <c r="H548" i="5"/>
  <c r="F549" i="5"/>
  <c r="G549" i="5"/>
  <c r="H549" i="5"/>
  <c r="F550" i="5"/>
  <c r="G550" i="5" s="1"/>
  <c r="H550" i="5"/>
  <c r="F551" i="5"/>
  <c r="G551" i="5"/>
  <c r="H551" i="5"/>
  <c r="F552" i="5"/>
  <c r="G552" i="5" s="1"/>
  <c r="H552" i="5"/>
  <c r="F553" i="5"/>
  <c r="G553" i="5"/>
  <c r="H553" i="5"/>
  <c r="F554" i="5"/>
  <c r="G554" i="5" s="1"/>
  <c r="H554" i="5"/>
  <c r="F555" i="5"/>
  <c r="G555" i="5"/>
  <c r="H555" i="5"/>
  <c r="F556" i="5"/>
  <c r="G556" i="5" s="1"/>
  <c r="H556" i="5"/>
  <c r="F557" i="5"/>
  <c r="G557" i="5"/>
  <c r="H557" i="5"/>
  <c r="F558" i="5"/>
  <c r="G558" i="5" s="1"/>
  <c r="H558" i="5"/>
  <c r="F559" i="5"/>
  <c r="G559" i="5"/>
  <c r="H559" i="5"/>
  <c r="F560" i="5"/>
  <c r="G560" i="5" s="1"/>
  <c r="H560" i="5"/>
  <c r="F561" i="5"/>
  <c r="G561" i="5"/>
  <c r="H561" i="5"/>
  <c r="F562" i="5"/>
  <c r="G562" i="5" s="1"/>
  <c r="H562" i="5"/>
  <c r="F563" i="5"/>
  <c r="G563" i="5"/>
  <c r="H563" i="5"/>
  <c r="F564" i="5"/>
  <c r="G564" i="5" s="1"/>
  <c r="H564" i="5"/>
  <c r="F565" i="5"/>
  <c r="G565" i="5"/>
  <c r="H565" i="5"/>
  <c r="F566" i="5"/>
  <c r="G566" i="5" s="1"/>
  <c r="H566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3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" i="5"/>
  <c r="H3" i="5" s="1"/>
  <c r="N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N18" i="5"/>
  <c r="G18" i="5"/>
  <c r="H18" i="5"/>
  <c r="N19" i="5"/>
  <c r="G19" i="5"/>
  <c r="H19" i="5"/>
  <c r="N20" i="5"/>
  <c r="G20" i="5"/>
  <c r="H20" i="5"/>
  <c r="N21" i="5"/>
  <c r="G21" i="5"/>
  <c r="H21" i="5"/>
  <c r="N22" i="5"/>
  <c r="P20" i="5" s="1"/>
  <c r="G22" i="5"/>
  <c r="H22" i="5"/>
  <c r="N23" i="5"/>
  <c r="P21" i="5" s="1"/>
  <c r="G23" i="5"/>
  <c r="H23" i="5"/>
  <c r="N24" i="5"/>
  <c r="P22" i="5" s="1"/>
  <c r="G24" i="5"/>
  <c r="H24" i="5"/>
  <c r="N25" i="5"/>
  <c r="G25" i="5"/>
  <c r="H25" i="5"/>
  <c r="N26" i="5"/>
  <c r="G26" i="5"/>
  <c r="H26" i="5"/>
  <c r="N27" i="5"/>
  <c r="P25" i="5" s="1"/>
  <c r="G27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G40" i="5"/>
  <c r="G41" i="5"/>
  <c r="G42" i="5"/>
  <c r="G43" i="5"/>
  <c r="G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60" i="5"/>
  <c r="H62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G118" i="5"/>
  <c r="G119" i="5"/>
  <c r="H120" i="5"/>
  <c r="H121" i="5"/>
  <c r="H122" i="5"/>
  <c r="H123" i="5"/>
  <c r="H124" i="5"/>
  <c r="H125" i="5"/>
  <c r="H126" i="5"/>
  <c r="H127" i="5"/>
  <c r="H128" i="5"/>
  <c r="H129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4" i="5"/>
  <c r="G265" i="5"/>
  <c r="G266" i="5"/>
  <c r="G267" i="5"/>
  <c r="G268" i="5"/>
  <c r="G269" i="5"/>
  <c r="G270" i="5"/>
  <c r="H271" i="5"/>
  <c r="G272" i="5"/>
  <c r="G274" i="5"/>
  <c r="H275" i="5"/>
  <c r="G276" i="5"/>
  <c r="H277" i="5"/>
  <c r="G278" i="5"/>
  <c r="H279" i="5"/>
  <c r="G280" i="5"/>
  <c r="G282" i="5"/>
  <c r="H283" i="5"/>
  <c r="G284" i="5"/>
  <c r="H285" i="5"/>
  <c r="G286" i="5"/>
  <c r="H287" i="5"/>
  <c r="G288" i="5"/>
  <c r="H289" i="5"/>
  <c r="G290" i="5"/>
  <c r="H291" i="5"/>
  <c r="G292" i="5"/>
  <c r="H293" i="5"/>
  <c r="G294" i="5"/>
  <c r="G295" i="5"/>
  <c r="H296" i="5"/>
  <c r="G297" i="5"/>
  <c r="H298" i="5"/>
  <c r="G299" i="5"/>
  <c r="H300" i="5"/>
  <c r="G301" i="5"/>
  <c r="H302" i="5"/>
  <c r="G303" i="5"/>
  <c r="H304" i="5"/>
  <c r="G305" i="5"/>
  <c r="H306" i="5"/>
  <c r="G307" i="5"/>
  <c r="X3" i="5"/>
  <c r="V3" i="5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G308" i="4" s="1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A3" i="4"/>
  <c r="X3" i="4"/>
  <c r="W3" i="4"/>
  <c r="V3" i="4"/>
  <c r="U4" i="4" s="1"/>
  <c r="U3" i="4"/>
  <c r="M308" i="4"/>
  <c r="M307" i="4"/>
  <c r="M306" i="4"/>
  <c r="M305" i="4"/>
  <c r="M304" i="4"/>
  <c r="M303" i="4"/>
  <c r="M302" i="4"/>
  <c r="M301" i="4"/>
  <c r="M300" i="4"/>
  <c r="M299" i="4"/>
  <c r="M298" i="4"/>
  <c r="M297" i="4"/>
  <c r="M296" i="4"/>
  <c r="M295" i="4"/>
  <c r="M294" i="4"/>
  <c r="M293" i="4"/>
  <c r="M292" i="4"/>
  <c r="M291" i="4"/>
  <c r="M290" i="4"/>
  <c r="M289" i="4"/>
  <c r="M288" i="4"/>
  <c r="M287" i="4"/>
  <c r="M286" i="4"/>
  <c r="M285" i="4"/>
  <c r="M284" i="4"/>
  <c r="M283" i="4"/>
  <c r="M282" i="4"/>
  <c r="M281" i="4"/>
  <c r="M280" i="4"/>
  <c r="M279" i="4"/>
  <c r="M278" i="4"/>
  <c r="M277" i="4"/>
  <c r="M276" i="4"/>
  <c r="M275" i="4"/>
  <c r="M274" i="4"/>
  <c r="M273" i="4"/>
  <c r="M272" i="4"/>
  <c r="M271" i="4"/>
  <c r="M270" i="4"/>
  <c r="M269" i="4"/>
  <c r="M268" i="4"/>
  <c r="M267" i="4"/>
  <c r="M266" i="4"/>
  <c r="M265" i="4"/>
  <c r="M264" i="4"/>
  <c r="M263" i="4"/>
  <c r="M262" i="4"/>
  <c r="M261" i="4"/>
  <c r="M260" i="4"/>
  <c r="M259" i="4"/>
  <c r="M258" i="4"/>
  <c r="M257" i="4"/>
  <c r="M256" i="4"/>
  <c r="M255" i="4"/>
  <c r="M254" i="4"/>
  <c r="M253" i="4"/>
  <c r="M252" i="4"/>
  <c r="M251" i="4"/>
  <c r="M250" i="4"/>
  <c r="M249" i="4"/>
  <c r="M248" i="4"/>
  <c r="M247" i="4"/>
  <c r="M246" i="4"/>
  <c r="M245" i="4"/>
  <c r="M244" i="4"/>
  <c r="M243" i="4"/>
  <c r="M242" i="4"/>
  <c r="M241" i="4"/>
  <c r="M240" i="4"/>
  <c r="M239" i="4"/>
  <c r="M238" i="4"/>
  <c r="M237" i="4"/>
  <c r="M236" i="4"/>
  <c r="M235" i="4"/>
  <c r="M234" i="4"/>
  <c r="M233" i="4"/>
  <c r="M232" i="4"/>
  <c r="M231" i="4"/>
  <c r="M230" i="4"/>
  <c r="M229" i="4"/>
  <c r="M228" i="4"/>
  <c r="M227" i="4"/>
  <c r="M226" i="4"/>
  <c r="M225" i="4"/>
  <c r="M224" i="4"/>
  <c r="M223" i="4"/>
  <c r="M222" i="4"/>
  <c r="M221" i="4"/>
  <c r="M220" i="4"/>
  <c r="M219" i="4"/>
  <c r="M218" i="4"/>
  <c r="M217" i="4"/>
  <c r="M216" i="4"/>
  <c r="M215" i="4"/>
  <c r="M214" i="4"/>
  <c r="M213" i="4"/>
  <c r="M212" i="4"/>
  <c r="M211" i="4"/>
  <c r="M210" i="4"/>
  <c r="M209" i="4"/>
  <c r="M208" i="4"/>
  <c r="M207" i="4"/>
  <c r="M206" i="4"/>
  <c r="M205" i="4"/>
  <c r="M204" i="4"/>
  <c r="M203" i="4"/>
  <c r="M202" i="4"/>
  <c r="M201" i="4"/>
  <c r="M200" i="4"/>
  <c r="M199" i="4"/>
  <c r="M198" i="4"/>
  <c r="M197" i="4"/>
  <c r="M196" i="4"/>
  <c r="M195" i="4"/>
  <c r="M194" i="4"/>
  <c r="M193" i="4"/>
  <c r="M192" i="4"/>
  <c r="M191" i="4"/>
  <c r="M190" i="4"/>
  <c r="M189" i="4"/>
  <c r="M188" i="4"/>
  <c r="M187" i="4"/>
  <c r="M186" i="4"/>
  <c r="M185" i="4"/>
  <c r="M184" i="4"/>
  <c r="M183" i="4"/>
  <c r="M182" i="4"/>
  <c r="M181" i="4"/>
  <c r="M180" i="4"/>
  <c r="M179" i="4"/>
  <c r="M178" i="4"/>
  <c r="M177" i="4"/>
  <c r="M176" i="4"/>
  <c r="M175" i="4"/>
  <c r="M174" i="4"/>
  <c r="M173" i="4"/>
  <c r="M172" i="4"/>
  <c r="M171" i="4"/>
  <c r="M170" i="4"/>
  <c r="M169" i="4"/>
  <c r="M168" i="4"/>
  <c r="M167" i="4"/>
  <c r="M166" i="4"/>
  <c r="M165" i="4"/>
  <c r="M164" i="4"/>
  <c r="M163" i="4"/>
  <c r="M162" i="4"/>
  <c r="M161" i="4"/>
  <c r="M160" i="4"/>
  <c r="M159" i="4"/>
  <c r="M158" i="4"/>
  <c r="M157" i="4"/>
  <c r="M156" i="4"/>
  <c r="M155" i="4"/>
  <c r="M154" i="4"/>
  <c r="M153" i="4"/>
  <c r="M152" i="4"/>
  <c r="M151" i="4"/>
  <c r="M150" i="4"/>
  <c r="M149" i="4"/>
  <c r="M148" i="4"/>
  <c r="M147" i="4"/>
  <c r="M146" i="4"/>
  <c r="M145" i="4"/>
  <c r="M144" i="4"/>
  <c r="M143" i="4"/>
  <c r="M142" i="4"/>
  <c r="M141" i="4"/>
  <c r="M140" i="4"/>
  <c r="M139" i="4"/>
  <c r="M138" i="4"/>
  <c r="M137" i="4"/>
  <c r="M136" i="4"/>
  <c r="M135" i="4"/>
  <c r="M134" i="4"/>
  <c r="M133" i="4"/>
  <c r="M132" i="4"/>
  <c r="M131" i="4"/>
  <c r="M130" i="4"/>
  <c r="M129" i="4"/>
  <c r="M128" i="4"/>
  <c r="M127" i="4"/>
  <c r="M126" i="4"/>
  <c r="M125" i="4"/>
  <c r="M124" i="4"/>
  <c r="M123" i="4"/>
  <c r="M122" i="4"/>
  <c r="M121" i="4"/>
  <c r="M120" i="4"/>
  <c r="M119" i="4"/>
  <c r="M118" i="4"/>
  <c r="M117" i="4"/>
  <c r="M116" i="4"/>
  <c r="M115" i="4"/>
  <c r="M114" i="4"/>
  <c r="M113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L16" i="4"/>
  <c r="L17" i="4"/>
  <c r="L18" i="4"/>
  <c r="L19" i="4"/>
  <c r="L20" i="4"/>
  <c r="L21" i="4"/>
  <c r="L22" i="4"/>
  <c r="N22" i="4" s="1"/>
  <c r="L23" i="4"/>
  <c r="L24" i="4"/>
  <c r="N24" i="4" s="1"/>
  <c r="L25" i="4"/>
  <c r="L26" i="4"/>
  <c r="N26" i="4" s="1"/>
  <c r="L27" i="4"/>
  <c r="L28" i="4"/>
  <c r="N28" i="4" s="1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N308" i="4" s="1"/>
  <c r="G3" i="4"/>
  <c r="H3" i="4"/>
  <c r="F4" i="4"/>
  <c r="G4" i="4" s="1"/>
  <c r="F5" i="4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F20" i="4"/>
  <c r="G20" i="4" s="1"/>
  <c r="F21" i="4"/>
  <c r="G21" i="4" s="1"/>
  <c r="F22" i="4"/>
  <c r="G22" i="4" s="1"/>
  <c r="F23" i="4"/>
  <c r="F24" i="4"/>
  <c r="G24" i="4" s="1"/>
  <c r="F25" i="4"/>
  <c r="G25" i="4" s="1"/>
  <c r="F26" i="4"/>
  <c r="G26" i="4" s="1"/>
  <c r="F27" i="4"/>
  <c r="F28" i="4"/>
  <c r="G28" i="4" s="1"/>
  <c r="F29" i="4"/>
  <c r="G29" i="4" s="1"/>
  <c r="F30" i="4"/>
  <c r="G30" i="4" s="1"/>
  <c r="F31" i="4"/>
  <c r="F32" i="4"/>
  <c r="G32" i="4" s="1"/>
  <c r="F33" i="4"/>
  <c r="G33" i="4" s="1"/>
  <c r="F34" i="4"/>
  <c r="G34" i="4" s="1"/>
  <c r="F35" i="4"/>
  <c r="F36" i="4"/>
  <c r="G36" i="4" s="1"/>
  <c r="F37" i="4"/>
  <c r="G37" i="4" s="1"/>
  <c r="F38" i="4"/>
  <c r="G38" i="4" s="1"/>
  <c r="F39" i="4"/>
  <c r="F40" i="4"/>
  <c r="G40" i="4" s="1"/>
  <c r="F41" i="4"/>
  <c r="G41" i="4" s="1"/>
  <c r="F42" i="4"/>
  <c r="G42" i="4" s="1"/>
  <c r="H42" i="4"/>
  <c r="F43" i="4"/>
  <c r="F44" i="4"/>
  <c r="G44" i="4" s="1"/>
  <c r="F45" i="4"/>
  <c r="G45" i="4" s="1"/>
  <c r="F46" i="4"/>
  <c r="G46" i="4" s="1"/>
  <c r="F47" i="4"/>
  <c r="F48" i="4"/>
  <c r="G48" i="4" s="1"/>
  <c r="F49" i="4"/>
  <c r="G49" i="4" s="1"/>
  <c r="F50" i="4"/>
  <c r="G50" i="4" s="1"/>
  <c r="F51" i="4"/>
  <c r="F52" i="4"/>
  <c r="G52" i="4" s="1"/>
  <c r="F53" i="4"/>
  <c r="G53" i="4" s="1"/>
  <c r="F54" i="4"/>
  <c r="G54" i="4" s="1"/>
  <c r="F55" i="4"/>
  <c r="G55" i="4" s="1"/>
  <c r="F56" i="4"/>
  <c r="G56" i="4" s="1"/>
  <c r="F57" i="4"/>
  <c r="G57" i="4" s="1"/>
  <c r="F58" i="4"/>
  <c r="G58" i="4" s="1"/>
  <c r="F59" i="4"/>
  <c r="G59" i="4" s="1"/>
  <c r="F60" i="4"/>
  <c r="G60" i="4" s="1"/>
  <c r="F61" i="4"/>
  <c r="G61" i="4" s="1"/>
  <c r="F62" i="4"/>
  <c r="G62" i="4" s="1"/>
  <c r="F63" i="4"/>
  <c r="G63" i="4" s="1"/>
  <c r="F64" i="4"/>
  <c r="G64" i="4" s="1"/>
  <c r="F65" i="4"/>
  <c r="G65" i="4" s="1"/>
  <c r="F66" i="4"/>
  <c r="G66" i="4" s="1"/>
  <c r="F67" i="4"/>
  <c r="G67" i="4" s="1"/>
  <c r="F68" i="4"/>
  <c r="G68" i="4" s="1"/>
  <c r="F69" i="4"/>
  <c r="G69" i="4" s="1"/>
  <c r="F70" i="4"/>
  <c r="G70" i="4" s="1"/>
  <c r="F71" i="4"/>
  <c r="G71" i="4" s="1"/>
  <c r="F72" i="4"/>
  <c r="G72" i="4" s="1"/>
  <c r="F73" i="4"/>
  <c r="G73" i="4" s="1"/>
  <c r="F74" i="4"/>
  <c r="F75" i="4"/>
  <c r="F76" i="4"/>
  <c r="G76" i="4" s="1"/>
  <c r="F77" i="4"/>
  <c r="G77" i="4" s="1"/>
  <c r="F78" i="4"/>
  <c r="G78" i="4" s="1"/>
  <c r="F79" i="4"/>
  <c r="G79" i="4" s="1"/>
  <c r="F80" i="4"/>
  <c r="G80" i="4" s="1"/>
  <c r="F81" i="4"/>
  <c r="G81" i="4" s="1"/>
  <c r="F82" i="4"/>
  <c r="G82" i="4" s="1"/>
  <c r="F83" i="4"/>
  <c r="G83" i="4" s="1"/>
  <c r="F84" i="4"/>
  <c r="G84" i="4" s="1"/>
  <c r="F85" i="4"/>
  <c r="G85" i="4" s="1"/>
  <c r="F86" i="4"/>
  <c r="G86" i="4" s="1"/>
  <c r="F87" i="4"/>
  <c r="G87" i="4" s="1"/>
  <c r="F88" i="4"/>
  <c r="G88" i="4" s="1"/>
  <c r="F89" i="4"/>
  <c r="G89" i="4" s="1"/>
  <c r="F90" i="4"/>
  <c r="G90" i="4" s="1"/>
  <c r="F91" i="4"/>
  <c r="G91" i="4" s="1"/>
  <c r="F92" i="4"/>
  <c r="G92" i="4" s="1"/>
  <c r="F93" i="4"/>
  <c r="G93" i="4" s="1"/>
  <c r="F94" i="4"/>
  <c r="G94" i="4" s="1"/>
  <c r="F95" i="4"/>
  <c r="G95" i="4" s="1"/>
  <c r="F96" i="4"/>
  <c r="G96" i="4" s="1"/>
  <c r="F97" i="4"/>
  <c r="G97" i="4" s="1"/>
  <c r="F98" i="4"/>
  <c r="G98" i="4" s="1"/>
  <c r="F99" i="4"/>
  <c r="G99" i="4" s="1"/>
  <c r="F100" i="4"/>
  <c r="G100" i="4" s="1"/>
  <c r="F101" i="4"/>
  <c r="G101" i="4" s="1"/>
  <c r="F102" i="4"/>
  <c r="G102" i="4" s="1"/>
  <c r="F103" i="4"/>
  <c r="G103" i="4" s="1"/>
  <c r="F104" i="4"/>
  <c r="G104" i="4" s="1"/>
  <c r="F105" i="4"/>
  <c r="G105" i="4" s="1"/>
  <c r="F106" i="4"/>
  <c r="G106" i="4" s="1"/>
  <c r="F107" i="4"/>
  <c r="G107" i="4" s="1"/>
  <c r="F108" i="4"/>
  <c r="G108" i="4" s="1"/>
  <c r="F109" i="4"/>
  <c r="G109" i="4" s="1"/>
  <c r="F110" i="4"/>
  <c r="G110" i="4" s="1"/>
  <c r="F111" i="4"/>
  <c r="G111" i="4" s="1"/>
  <c r="F112" i="4"/>
  <c r="G112" i="4" s="1"/>
  <c r="F113" i="4"/>
  <c r="G113" i="4" s="1"/>
  <c r="F114" i="4"/>
  <c r="G114" i="4" s="1"/>
  <c r="F115" i="4"/>
  <c r="G115" i="4" s="1"/>
  <c r="F116" i="4"/>
  <c r="G116" i="4" s="1"/>
  <c r="F117" i="4"/>
  <c r="G117" i="4" s="1"/>
  <c r="F118" i="4"/>
  <c r="G118" i="4" s="1"/>
  <c r="F119" i="4"/>
  <c r="G119" i="4" s="1"/>
  <c r="F120" i="4"/>
  <c r="G120" i="4" s="1"/>
  <c r="F121" i="4"/>
  <c r="G121" i="4" s="1"/>
  <c r="F122" i="4"/>
  <c r="G122" i="4" s="1"/>
  <c r="F123" i="4"/>
  <c r="G123" i="4" s="1"/>
  <c r="F124" i="4"/>
  <c r="G124" i="4" s="1"/>
  <c r="F125" i="4"/>
  <c r="G125" i="4" s="1"/>
  <c r="F126" i="4"/>
  <c r="G126" i="4" s="1"/>
  <c r="F127" i="4"/>
  <c r="G127" i="4" s="1"/>
  <c r="F128" i="4"/>
  <c r="G128" i="4" s="1"/>
  <c r="F129" i="4"/>
  <c r="G129" i="4" s="1"/>
  <c r="F130" i="4"/>
  <c r="G130" i="4" s="1"/>
  <c r="F131" i="4"/>
  <c r="G131" i="4" s="1"/>
  <c r="F132" i="4"/>
  <c r="G132" i="4" s="1"/>
  <c r="F133" i="4"/>
  <c r="G133" i="4" s="1"/>
  <c r="F134" i="4"/>
  <c r="G134" i="4" s="1"/>
  <c r="F135" i="4"/>
  <c r="G135" i="4" s="1"/>
  <c r="F136" i="4"/>
  <c r="G136" i="4" s="1"/>
  <c r="F137" i="4"/>
  <c r="G137" i="4" s="1"/>
  <c r="F138" i="4"/>
  <c r="G138" i="4" s="1"/>
  <c r="F139" i="4"/>
  <c r="G139" i="4" s="1"/>
  <c r="F140" i="4"/>
  <c r="G140" i="4" s="1"/>
  <c r="F141" i="4"/>
  <c r="G141" i="4" s="1"/>
  <c r="F142" i="4"/>
  <c r="G142" i="4" s="1"/>
  <c r="F143" i="4"/>
  <c r="G143" i="4" s="1"/>
  <c r="F144" i="4"/>
  <c r="G144" i="4" s="1"/>
  <c r="F145" i="4"/>
  <c r="G145" i="4" s="1"/>
  <c r="F146" i="4"/>
  <c r="G146" i="4" s="1"/>
  <c r="F147" i="4"/>
  <c r="G147" i="4" s="1"/>
  <c r="F148" i="4"/>
  <c r="G148" i="4" s="1"/>
  <c r="F149" i="4"/>
  <c r="G149" i="4" s="1"/>
  <c r="F150" i="4"/>
  <c r="G150" i="4" s="1"/>
  <c r="F151" i="4"/>
  <c r="G151" i="4" s="1"/>
  <c r="F152" i="4"/>
  <c r="G152" i="4" s="1"/>
  <c r="F153" i="4"/>
  <c r="G153" i="4" s="1"/>
  <c r="F154" i="4"/>
  <c r="G154" i="4" s="1"/>
  <c r="F155" i="4"/>
  <c r="G155" i="4" s="1"/>
  <c r="F156" i="4"/>
  <c r="G156" i="4" s="1"/>
  <c r="H156" i="4"/>
  <c r="F157" i="4"/>
  <c r="G157" i="4" s="1"/>
  <c r="F158" i="4"/>
  <c r="G158" i="4" s="1"/>
  <c r="F159" i="4"/>
  <c r="G159" i="4" s="1"/>
  <c r="F160" i="4"/>
  <c r="G160" i="4" s="1"/>
  <c r="F161" i="4"/>
  <c r="G161" i="4" s="1"/>
  <c r="F162" i="4"/>
  <c r="G162" i="4" s="1"/>
  <c r="F163" i="4"/>
  <c r="G163" i="4" s="1"/>
  <c r="F164" i="4"/>
  <c r="G164" i="4" s="1"/>
  <c r="F165" i="4"/>
  <c r="G165" i="4" s="1"/>
  <c r="F166" i="4"/>
  <c r="G166" i="4" s="1"/>
  <c r="F167" i="4"/>
  <c r="G167" i="4" s="1"/>
  <c r="F168" i="4"/>
  <c r="G168" i="4" s="1"/>
  <c r="F169" i="4"/>
  <c r="G169" i="4" s="1"/>
  <c r="F170" i="4"/>
  <c r="G170" i="4" s="1"/>
  <c r="F171" i="4"/>
  <c r="G171" i="4" s="1"/>
  <c r="F172" i="4"/>
  <c r="G172" i="4" s="1"/>
  <c r="F173" i="4"/>
  <c r="G173" i="4" s="1"/>
  <c r="F174" i="4"/>
  <c r="G174" i="4" s="1"/>
  <c r="F175" i="4"/>
  <c r="G175" i="4" s="1"/>
  <c r="F176" i="4"/>
  <c r="G176" i="4" s="1"/>
  <c r="F177" i="4"/>
  <c r="G177" i="4" s="1"/>
  <c r="F178" i="4"/>
  <c r="G178" i="4" s="1"/>
  <c r="F179" i="4"/>
  <c r="G179" i="4" s="1"/>
  <c r="F180" i="4"/>
  <c r="G180" i="4" s="1"/>
  <c r="F181" i="4"/>
  <c r="G181" i="4" s="1"/>
  <c r="F182" i="4"/>
  <c r="G182" i="4" s="1"/>
  <c r="F183" i="4"/>
  <c r="G183" i="4" s="1"/>
  <c r="F184" i="4"/>
  <c r="G184" i="4" s="1"/>
  <c r="F185" i="4"/>
  <c r="G185" i="4" s="1"/>
  <c r="F186" i="4"/>
  <c r="G186" i="4" s="1"/>
  <c r="F187" i="4"/>
  <c r="G187" i="4" s="1"/>
  <c r="F188" i="4"/>
  <c r="G188" i="4" s="1"/>
  <c r="F189" i="4"/>
  <c r="G189" i="4" s="1"/>
  <c r="F190" i="4"/>
  <c r="G190" i="4" s="1"/>
  <c r="F191" i="4"/>
  <c r="G191" i="4" s="1"/>
  <c r="F192" i="4"/>
  <c r="G192" i="4" s="1"/>
  <c r="F193" i="4"/>
  <c r="G193" i="4" s="1"/>
  <c r="F194" i="4"/>
  <c r="G194" i="4" s="1"/>
  <c r="F195" i="4"/>
  <c r="G195" i="4" s="1"/>
  <c r="F196" i="4"/>
  <c r="G196" i="4" s="1"/>
  <c r="F197" i="4"/>
  <c r="G197" i="4" s="1"/>
  <c r="F198" i="4"/>
  <c r="G198" i="4" s="1"/>
  <c r="F199" i="4"/>
  <c r="G199" i="4" s="1"/>
  <c r="F200" i="4"/>
  <c r="G200" i="4" s="1"/>
  <c r="F201" i="4"/>
  <c r="G201" i="4" s="1"/>
  <c r="F202" i="4"/>
  <c r="G202" i="4" s="1"/>
  <c r="F203" i="4"/>
  <c r="G203" i="4" s="1"/>
  <c r="F204" i="4"/>
  <c r="G204" i="4" s="1"/>
  <c r="F205" i="4"/>
  <c r="G205" i="4" s="1"/>
  <c r="F206" i="4"/>
  <c r="G206" i="4" s="1"/>
  <c r="F207" i="4"/>
  <c r="G207" i="4" s="1"/>
  <c r="F208" i="4"/>
  <c r="G208" i="4" s="1"/>
  <c r="F209" i="4"/>
  <c r="G209" i="4" s="1"/>
  <c r="F210" i="4"/>
  <c r="G210" i="4" s="1"/>
  <c r="F211" i="4"/>
  <c r="G211" i="4" s="1"/>
  <c r="F212" i="4"/>
  <c r="G212" i="4" s="1"/>
  <c r="F213" i="4"/>
  <c r="G213" i="4" s="1"/>
  <c r="F214" i="4"/>
  <c r="G214" i="4" s="1"/>
  <c r="F215" i="4"/>
  <c r="G215" i="4" s="1"/>
  <c r="F216" i="4"/>
  <c r="G216" i="4" s="1"/>
  <c r="F217" i="4"/>
  <c r="G217" i="4" s="1"/>
  <c r="F218" i="4"/>
  <c r="G218" i="4" s="1"/>
  <c r="F219" i="4"/>
  <c r="G219" i="4" s="1"/>
  <c r="F220" i="4"/>
  <c r="G220" i="4" s="1"/>
  <c r="F221" i="4"/>
  <c r="G221" i="4" s="1"/>
  <c r="F222" i="4"/>
  <c r="G222" i="4" s="1"/>
  <c r="F223" i="4"/>
  <c r="G223" i="4" s="1"/>
  <c r="F224" i="4"/>
  <c r="G224" i="4" s="1"/>
  <c r="F225" i="4"/>
  <c r="G225" i="4" s="1"/>
  <c r="F226" i="4"/>
  <c r="G226" i="4" s="1"/>
  <c r="F227" i="4"/>
  <c r="G227" i="4" s="1"/>
  <c r="F228" i="4"/>
  <c r="G228" i="4" s="1"/>
  <c r="F229" i="4"/>
  <c r="G229" i="4" s="1"/>
  <c r="F230" i="4"/>
  <c r="G230" i="4" s="1"/>
  <c r="F231" i="4"/>
  <c r="G231" i="4" s="1"/>
  <c r="F232" i="4"/>
  <c r="G232" i="4" s="1"/>
  <c r="F233" i="4"/>
  <c r="G233" i="4" s="1"/>
  <c r="F234" i="4"/>
  <c r="G234" i="4" s="1"/>
  <c r="F235" i="4"/>
  <c r="G235" i="4" s="1"/>
  <c r="F236" i="4"/>
  <c r="G236" i="4" s="1"/>
  <c r="F237" i="4"/>
  <c r="G237" i="4" s="1"/>
  <c r="F238" i="4"/>
  <c r="G238" i="4" s="1"/>
  <c r="F239" i="4"/>
  <c r="G239" i="4" s="1"/>
  <c r="F240" i="4"/>
  <c r="G240" i="4" s="1"/>
  <c r="F241" i="4"/>
  <c r="F242" i="4"/>
  <c r="G242" i="4" s="1"/>
  <c r="F243" i="4"/>
  <c r="G243" i="4" s="1"/>
  <c r="F244" i="4"/>
  <c r="G244" i="4" s="1"/>
  <c r="F245" i="4"/>
  <c r="F246" i="4"/>
  <c r="G246" i="4" s="1"/>
  <c r="F247" i="4"/>
  <c r="G247" i="4" s="1"/>
  <c r="F248" i="4"/>
  <c r="G248" i="4" s="1"/>
  <c r="F249" i="4"/>
  <c r="F250" i="4"/>
  <c r="G250" i="4" s="1"/>
  <c r="F251" i="4"/>
  <c r="G251" i="4" s="1"/>
  <c r="F252" i="4"/>
  <c r="G252" i="4" s="1"/>
  <c r="F253" i="4"/>
  <c r="F254" i="4"/>
  <c r="G254" i="4" s="1"/>
  <c r="F255" i="4"/>
  <c r="G255" i="4" s="1"/>
  <c r="F256" i="4"/>
  <c r="G256" i="4" s="1"/>
  <c r="F257" i="4"/>
  <c r="F258" i="4"/>
  <c r="G258" i="4" s="1"/>
  <c r="F259" i="4"/>
  <c r="G259" i="4" s="1"/>
  <c r="F260" i="4"/>
  <c r="G260" i="4" s="1"/>
  <c r="F261" i="4"/>
  <c r="F262" i="4"/>
  <c r="G262" i="4" s="1"/>
  <c r="F263" i="4"/>
  <c r="G263" i="4" s="1"/>
  <c r="F264" i="4"/>
  <c r="G264" i="4" s="1"/>
  <c r="F265" i="4"/>
  <c r="F266" i="4"/>
  <c r="G266" i="4" s="1"/>
  <c r="F267" i="4"/>
  <c r="G267" i="4" s="1"/>
  <c r="F268" i="4"/>
  <c r="G268" i="4" s="1"/>
  <c r="F269" i="4"/>
  <c r="F270" i="4"/>
  <c r="G270" i="4" s="1"/>
  <c r="F271" i="4"/>
  <c r="G271" i="4" s="1"/>
  <c r="F272" i="4"/>
  <c r="G272" i="4" s="1"/>
  <c r="F273" i="4"/>
  <c r="F274" i="4"/>
  <c r="G274" i="4" s="1"/>
  <c r="F275" i="4"/>
  <c r="G275" i="4" s="1"/>
  <c r="F276" i="4"/>
  <c r="G276" i="4" s="1"/>
  <c r="F277" i="4"/>
  <c r="F278" i="4"/>
  <c r="G278" i="4" s="1"/>
  <c r="F279" i="4"/>
  <c r="H279" i="4" s="1"/>
  <c r="F280" i="4"/>
  <c r="G280" i="4" s="1"/>
  <c r="F281" i="4"/>
  <c r="G281" i="4" s="1"/>
  <c r="F282" i="4"/>
  <c r="H282" i="4" s="1"/>
  <c r="F283" i="4"/>
  <c r="F284" i="4"/>
  <c r="G284" i="4" s="1"/>
  <c r="F285" i="4"/>
  <c r="G285" i="4" s="1"/>
  <c r="F286" i="4"/>
  <c r="G286" i="4" s="1"/>
  <c r="F287" i="4"/>
  <c r="G287" i="4" s="1"/>
  <c r="F288" i="4"/>
  <c r="G288" i="4" s="1"/>
  <c r="F289" i="4"/>
  <c r="G289" i="4" s="1"/>
  <c r="F290" i="4"/>
  <c r="H290" i="4" s="1"/>
  <c r="F291" i="4"/>
  <c r="F292" i="4"/>
  <c r="G292" i="4" s="1"/>
  <c r="F293" i="4"/>
  <c r="G293" i="4" s="1"/>
  <c r="F294" i="4"/>
  <c r="G294" i="4" s="1"/>
  <c r="F295" i="4"/>
  <c r="F296" i="4"/>
  <c r="G296" i="4" s="1"/>
  <c r="F297" i="4"/>
  <c r="G297" i="4" s="1"/>
  <c r="F298" i="4"/>
  <c r="G298" i="4" s="1"/>
  <c r="F299" i="4"/>
  <c r="G299" i="4" s="1"/>
  <c r="F300" i="4"/>
  <c r="G300" i="4" s="1"/>
  <c r="F301" i="4"/>
  <c r="G301" i="4" s="1"/>
  <c r="F302" i="4"/>
  <c r="G302" i="4" s="1"/>
  <c r="F303" i="4"/>
  <c r="G303" i="4" s="1"/>
  <c r="F304" i="4"/>
  <c r="G304" i="4" s="1"/>
  <c r="F305" i="4"/>
  <c r="G305" i="4" s="1"/>
  <c r="F306" i="4"/>
  <c r="G306" i="4" s="1"/>
  <c r="F307" i="4"/>
  <c r="G307" i="4" s="1"/>
  <c r="F308" i="4"/>
  <c r="G308" i="4" s="1"/>
  <c r="G18" i="2"/>
  <c r="G19" i="2"/>
  <c r="G17" i="2"/>
  <c r="F18" i="2"/>
  <c r="F19" i="2"/>
  <c r="F17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3" i="2"/>
  <c r="J5" i="2"/>
  <c r="K5" i="2"/>
  <c r="J6" i="2"/>
  <c r="K6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7" i="2"/>
  <c r="K17" i="2"/>
  <c r="J18" i="2"/>
  <c r="K18" i="2"/>
  <c r="J19" i="2"/>
  <c r="K19" i="2"/>
  <c r="K4" i="2"/>
  <c r="J4" i="2"/>
  <c r="J20" i="2"/>
  <c r="K3" i="2"/>
  <c r="J3" i="2"/>
  <c r="K20" i="2"/>
  <c r="I19" i="2"/>
  <c r="H17" i="2"/>
  <c r="H18" i="2"/>
  <c r="H19" i="2"/>
  <c r="I17" i="2"/>
  <c r="I18" i="2"/>
  <c r="E24" i="2"/>
  <c r="D24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6" i="2"/>
  <c r="Y305" i="5" l="1"/>
  <c r="Y303" i="5"/>
  <c r="Y301" i="5"/>
  <c r="Y299" i="5"/>
  <c r="Y297" i="5"/>
  <c r="Y295" i="5"/>
  <c r="Y293" i="5"/>
  <c r="Y291" i="5"/>
  <c r="Y289" i="5"/>
  <c r="Y287" i="5"/>
  <c r="Y285" i="5"/>
  <c r="Y283" i="5"/>
  <c r="Y281" i="5"/>
  <c r="Y279" i="5"/>
  <c r="Y277" i="5"/>
  <c r="Y275" i="5"/>
  <c r="Y273" i="5"/>
  <c r="Y271" i="5"/>
  <c r="Y269" i="5"/>
  <c r="Y267" i="5"/>
  <c r="Y265" i="5"/>
  <c r="Y262" i="5"/>
  <c r="Y258" i="5"/>
  <c r="Y254" i="5"/>
  <c r="Y250" i="5"/>
  <c r="Y246" i="5"/>
  <c r="Y242" i="5"/>
  <c r="Y238" i="5"/>
  <c r="Y234" i="5"/>
  <c r="Y230" i="5"/>
  <c r="Y226" i="5"/>
  <c r="Y222" i="5"/>
  <c r="Y218" i="5"/>
  <c r="Y214" i="5"/>
  <c r="Y210" i="5"/>
  <c r="Y206" i="5"/>
  <c r="Y202" i="5"/>
  <c r="Y198" i="5"/>
  <c r="Y194" i="5"/>
  <c r="Y190" i="5"/>
  <c r="Y186" i="5"/>
  <c r="Y182" i="5"/>
  <c r="Y178" i="5"/>
  <c r="Y174" i="5"/>
  <c r="Y170" i="5"/>
  <c r="Y166" i="5"/>
  <c r="Y162" i="5"/>
  <c r="Y158" i="5"/>
  <c r="Y154" i="5"/>
  <c r="Y150" i="5"/>
  <c r="Y146" i="5"/>
  <c r="Y142" i="5"/>
  <c r="Y138" i="5"/>
  <c r="Y134" i="5"/>
  <c r="Y130" i="5"/>
  <c r="Y126" i="5"/>
  <c r="Y122" i="5"/>
  <c r="Y118" i="5"/>
  <c r="Y114" i="5"/>
  <c r="Y110" i="5"/>
  <c r="Y106" i="5"/>
  <c r="Y102" i="5"/>
  <c r="Y98" i="5"/>
  <c r="Y94" i="5"/>
  <c r="Y90" i="5"/>
  <c r="Y86" i="5"/>
  <c r="Y82" i="5"/>
  <c r="Y78" i="5"/>
  <c r="Y74" i="5"/>
  <c r="Y70" i="5"/>
  <c r="Y66" i="5"/>
  <c r="Y62" i="5"/>
  <c r="Y58" i="5"/>
  <c r="Y54" i="5"/>
  <c r="Y50" i="5"/>
  <c r="Y46" i="5"/>
  <c r="Y42" i="5"/>
  <c r="Y38" i="5"/>
  <c r="Y306" i="5"/>
  <c r="Y304" i="5"/>
  <c r="Y302" i="5"/>
  <c r="Y300" i="5"/>
  <c r="Y298" i="5"/>
  <c r="Y296" i="5"/>
  <c r="Y294" i="5"/>
  <c r="Y292" i="5"/>
  <c r="Y290" i="5"/>
  <c r="Y288" i="5"/>
  <c r="Y286" i="5"/>
  <c r="Y284" i="5"/>
  <c r="Y282" i="5"/>
  <c r="Y280" i="5"/>
  <c r="Y278" i="5"/>
  <c r="Y276" i="5"/>
  <c r="Y274" i="5"/>
  <c r="Y272" i="5"/>
  <c r="Y270" i="5"/>
  <c r="Y268" i="5"/>
  <c r="Y266" i="5"/>
  <c r="Y264" i="5"/>
  <c r="Y260" i="5"/>
  <c r="Y256" i="5"/>
  <c r="Y252" i="5"/>
  <c r="Y248" i="5"/>
  <c r="Y244" i="5"/>
  <c r="Y240" i="5"/>
  <c r="Y236" i="5"/>
  <c r="Y232" i="5"/>
  <c r="Y228" i="5"/>
  <c r="Y224" i="5"/>
  <c r="Y220" i="5"/>
  <c r="Y216" i="5"/>
  <c r="Y212" i="5"/>
  <c r="Y208" i="5"/>
  <c r="Y204" i="5"/>
  <c r="Y200" i="5"/>
  <c r="Y196" i="5"/>
  <c r="Y192" i="5"/>
  <c r="Y188" i="5"/>
  <c r="Y184" i="5"/>
  <c r="Y180" i="5"/>
  <c r="Y176" i="5"/>
  <c r="Y172" i="5"/>
  <c r="Y168" i="5"/>
  <c r="Y164" i="5"/>
  <c r="Y160" i="5"/>
  <c r="Y156" i="5"/>
  <c r="Y152" i="5"/>
  <c r="Y148" i="5"/>
  <c r="Y144" i="5"/>
  <c r="Y140" i="5"/>
  <c r="Y136" i="5"/>
  <c r="Y132" i="5"/>
  <c r="Y128" i="5"/>
  <c r="Y124" i="5"/>
  <c r="Y120" i="5"/>
  <c r="Y116" i="5"/>
  <c r="Y112" i="5"/>
  <c r="Y108" i="5"/>
  <c r="Y104" i="5"/>
  <c r="Y100" i="5"/>
  <c r="Y96" i="5"/>
  <c r="Y92" i="5"/>
  <c r="Y88" i="5"/>
  <c r="Y84" i="5"/>
  <c r="Y80" i="5"/>
  <c r="Y76" i="5"/>
  <c r="Y72" i="5"/>
  <c r="Y68" i="5"/>
  <c r="Y64" i="5"/>
  <c r="Y60" i="5"/>
  <c r="Y56" i="5"/>
  <c r="Y52" i="5"/>
  <c r="Y48" i="5"/>
  <c r="Y44" i="5"/>
  <c r="Y40" i="5"/>
  <c r="H444" i="5"/>
  <c r="H474" i="5"/>
  <c r="H470" i="5"/>
  <c r="H466" i="5"/>
  <c r="H462" i="5"/>
  <c r="H458" i="5"/>
  <c r="H454" i="5"/>
  <c r="H450" i="5"/>
  <c r="H446" i="5"/>
  <c r="H442" i="5"/>
  <c r="Y263" i="5"/>
  <c r="Y261" i="5"/>
  <c r="Y259" i="5"/>
  <c r="Y257" i="5"/>
  <c r="Y255" i="5"/>
  <c r="Y253" i="5"/>
  <c r="Y251" i="5"/>
  <c r="Y249" i="5"/>
  <c r="Y247" i="5"/>
  <c r="Y245" i="5"/>
  <c r="Y243" i="5"/>
  <c r="Y241" i="5"/>
  <c r="Y239" i="5"/>
  <c r="Y237" i="5"/>
  <c r="Y235" i="5"/>
  <c r="Y233" i="5"/>
  <c r="Y231" i="5"/>
  <c r="Y229" i="5"/>
  <c r="Y227" i="5"/>
  <c r="Y225" i="5"/>
  <c r="Y223" i="5"/>
  <c r="Y221" i="5"/>
  <c r="Y219" i="5"/>
  <c r="Y217" i="5"/>
  <c r="Y215" i="5"/>
  <c r="Y213" i="5"/>
  <c r="Y211" i="5"/>
  <c r="Y209" i="5"/>
  <c r="Y207" i="5"/>
  <c r="Y205" i="5"/>
  <c r="Y203" i="5"/>
  <c r="Y201" i="5"/>
  <c r="Y199" i="5"/>
  <c r="Y197" i="5"/>
  <c r="Y195" i="5"/>
  <c r="Y193" i="5"/>
  <c r="Y191" i="5"/>
  <c r="Y189" i="5"/>
  <c r="Y187" i="5"/>
  <c r="Y185" i="5"/>
  <c r="Y183" i="5"/>
  <c r="Y181" i="5"/>
  <c r="Y179" i="5"/>
  <c r="Y177" i="5"/>
  <c r="Y175" i="5"/>
  <c r="Y173" i="5"/>
  <c r="Y171" i="5"/>
  <c r="Y169" i="5"/>
  <c r="Y167" i="5"/>
  <c r="Y165" i="5"/>
  <c r="Y163" i="5"/>
  <c r="Y161" i="5"/>
  <c r="Y159" i="5"/>
  <c r="Y157" i="5"/>
  <c r="Y155" i="5"/>
  <c r="Y153" i="5"/>
  <c r="Y151" i="5"/>
  <c r="Y149" i="5"/>
  <c r="Y147" i="5"/>
  <c r="Y145" i="5"/>
  <c r="Y143" i="5"/>
  <c r="Y141" i="5"/>
  <c r="Y139" i="5"/>
  <c r="Y137" i="5"/>
  <c r="Y135" i="5"/>
  <c r="Y133" i="5"/>
  <c r="Y131" i="5"/>
  <c r="Y129" i="5"/>
  <c r="Y127" i="5"/>
  <c r="Y125" i="5"/>
  <c r="Y123" i="5"/>
  <c r="Y121" i="5"/>
  <c r="Y119" i="5"/>
  <c r="Y117" i="5"/>
  <c r="Y115" i="5"/>
  <c r="Y113" i="5"/>
  <c r="Y111" i="5"/>
  <c r="Y109" i="5"/>
  <c r="Y107" i="5"/>
  <c r="Y105" i="5"/>
  <c r="Y103" i="5"/>
  <c r="Y101" i="5"/>
  <c r="Y99" i="5"/>
  <c r="Y97" i="5"/>
  <c r="Y95" i="5"/>
  <c r="Y93" i="5"/>
  <c r="Y91" i="5"/>
  <c r="Y89" i="5"/>
  <c r="Y87" i="5"/>
  <c r="Y85" i="5"/>
  <c r="Y83" i="5"/>
  <c r="Y81" i="5"/>
  <c r="Y79" i="5"/>
  <c r="Y77" i="5"/>
  <c r="Y75" i="5"/>
  <c r="Y73" i="5"/>
  <c r="Y71" i="5"/>
  <c r="Y69" i="5"/>
  <c r="Y67" i="5"/>
  <c r="Y65" i="5"/>
  <c r="Y63" i="5"/>
  <c r="Y61" i="5"/>
  <c r="Y59" i="5"/>
  <c r="Y57" i="5"/>
  <c r="Y55" i="5"/>
  <c r="Y53" i="5"/>
  <c r="Y51" i="5"/>
  <c r="Y49" i="5"/>
  <c r="Y47" i="5"/>
  <c r="Y45" i="5"/>
  <c r="Y43" i="5"/>
  <c r="Y41" i="5"/>
  <c r="Y39" i="5"/>
  <c r="W36" i="5"/>
  <c r="Y37" i="5"/>
  <c r="G17" i="5"/>
  <c r="N17" i="5"/>
  <c r="G16" i="5"/>
  <c r="N16" i="5"/>
  <c r="G15" i="5"/>
  <c r="N15" i="5"/>
  <c r="G14" i="5"/>
  <c r="N14" i="5"/>
  <c r="G13" i="5"/>
  <c r="N13" i="5"/>
  <c r="G12" i="5"/>
  <c r="N12" i="5"/>
  <c r="G11" i="5"/>
  <c r="N11" i="5"/>
  <c r="G10" i="5"/>
  <c r="N10" i="5"/>
  <c r="G9" i="5"/>
  <c r="N9" i="5"/>
  <c r="G8" i="5"/>
  <c r="N8" i="5"/>
  <c r="G7" i="5"/>
  <c r="N7" i="5"/>
  <c r="G6" i="5"/>
  <c r="N6" i="5"/>
  <c r="G5" i="5"/>
  <c r="N5" i="5"/>
  <c r="P3" i="5" s="1"/>
  <c r="G4" i="5"/>
  <c r="N4" i="5"/>
  <c r="G3" i="5"/>
  <c r="N282" i="5"/>
  <c r="N278" i="5"/>
  <c r="G277" i="5"/>
  <c r="N277" i="5"/>
  <c r="G255" i="5"/>
  <c r="N255" i="5"/>
  <c r="G254" i="5"/>
  <c r="N254" i="5"/>
  <c r="G253" i="5"/>
  <c r="N253" i="5"/>
  <c r="G252" i="5"/>
  <c r="N252" i="5"/>
  <c r="G251" i="5"/>
  <c r="N251" i="5"/>
  <c r="G250" i="5"/>
  <c r="N250" i="5"/>
  <c r="G249" i="5"/>
  <c r="N249" i="5"/>
  <c r="G248" i="5"/>
  <c r="N248" i="5"/>
  <c r="G247" i="5"/>
  <c r="N247" i="5"/>
  <c r="G246" i="5"/>
  <c r="N246" i="5"/>
  <c r="G245" i="5"/>
  <c r="N245" i="5"/>
  <c r="G244" i="5"/>
  <c r="N244" i="5"/>
  <c r="G243" i="5"/>
  <c r="N243" i="5"/>
  <c r="G242" i="5"/>
  <c r="N242" i="5"/>
  <c r="N241" i="5"/>
  <c r="N239" i="5"/>
  <c r="N237" i="5"/>
  <c r="N235" i="5"/>
  <c r="N233" i="5"/>
  <c r="N231" i="5"/>
  <c r="N229" i="5"/>
  <c r="N227" i="5"/>
  <c r="N225" i="5"/>
  <c r="N223" i="5"/>
  <c r="N221" i="5"/>
  <c r="N219" i="5"/>
  <c r="N217" i="5"/>
  <c r="N215" i="5"/>
  <c r="N213" i="5"/>
  <c r="N211" i="5"/>
  <c r="N209" i="5"/>
  <c r="N207" i="5"/>
  <c r="N205" i="5"/>
  <c r="N203" i="5"/>
  <c r="N201" i="5"/>
  <c r="N199" i="5"/>
  <c r="N197" i="5"/>
  <c r="N195" i="5"/>
  <c r="N193" i="5"/>
  <c r="N191" i="5"/>
  <c r="N189" i="5"/>
  <c r="N187" i="5"/>
  <c r="N185" i="5"/>
  <c r="N183" i="5"/>
  <c r="N181" i="5"/>
  <c r="N179" i="5"/>
  <c r="N177" i="5"/>
  <c r="N175" i="5"/>
  <c r="N173" i="5"/>
  <c r="N171" i="5"/>
  <c r="G169" i="5"/>
  <c r="N169" i="5"/>
  <c r="G168" i="5"/>
  <c r="N168" i="5"/>
  <c r="G167" i="5"/>
  <c r="N167" i="5"/>
  <c r="G166" i="5"/>
  <c r="N166" i="5"/>
  <c r="G165" i="5"/>
  <c r="N165" i="5"/>
  <c r="G58" i="5"/>
  <c r="N58" i="5"/>
  <c r="G57" i="5"/>
  <c r="N57" i="5"/>
  <c r="G56" i="5"/>
  <c r="N56" i="5"/>
  <c r="G55" i="5"/>
  <c r="N55" i="5"/>
  <c r="G54" i="5"/>
  <c r="N54" i="5"/>
  <c r="G53" i="5"/>
  <c r="N53" i="5"/>
  <c r="G52" i="5"/>
  <c r="N52" i="5"/>
  <c r="G51" i="5"/>
  <c r="N51" i="5"/>
  <c r="G50" i="5"/>
  <c r="N50" i="5"/>
  <c r="G49" i="5"/>
  <c r="N49" i="5"/>
  <c r="G48" i="5"/>
  <c r="N48" i="5"/>
  <c r="G47" i="5"/>
  <c r="N47" i="5"/>
  <c r="G46" i="5"/>
  <c r="N46" i="5"/>
  <c r="G45" i="5"/>
  <c r="N45" i="5"/>
  <c r="N44" i="5"/>
  <c r="G300" i="5"/>
  <c r="G289" i="5"/>
  <c r="N289" i="5"/>
  <c r="N270" i="5"/>
  <c r="N268" i="5"/>
  <c r="N266" i="5"/>
  <c r="H145" i="5"/>
  <c r="G145" i="5"/>
  <c r="H143" i="5"/>
  <c r="G143" i="5"/>
  <c r="H141" i="5"/>
  <c r="G141" i="5"/>
  <c r="H139" i="5"/>
  <c r="G139" i="5"/>
  <c r="H137" i="5"/>
  <c r="G137" i="5"/>
  <c r="H135" i="5"/>
  <c r="G135" i="5"/>
  <c r="H133" i="5"/>
  <c r="G133" i="5"/>
  <c r="H131" i="5"/>
  <c r="G131" i="5"/>
  <c r="H117" i="5"/>
  <c r="G117" i="5"/>
  <c r="G164" i="5"/>
  <c r="N164" i="5"/>
  <c r="G163" i="5"/>
  <c r="N163" i="5"/>
  <c r="G162" i="5"/>
  <c r="N162" i="5"/>
  <c r="G161" i="5"/>
  <c r="N161" i="5"/>
  <c r="G160" i="5"/>
  <c r="N160" i="5"/>
  <c r="G159" i="5"/>
  <c r="N159" i="5"/>
  <c r="G158" i="5"/>
  <c r="N158" i="5"/>
  <c r="G157" i="5"/>
  <c r="N157" i="5"/>
  <c r="G156" i="5"/>
  <c r="N156" i="5"/>
  <c r="G155" i="5"/>
  <c r="N155" i="5"/>
  <c r="G154" i="5"/>
  <c r="N154" i="5"/>
  <c r="G153" i="5"/>
  <c r="N153" i="5"/>
  <c r="G152" i="5"/>
  <c r="N152" i="5"/>
  <c r="G151" i="5"/>
  <c r="N151" i="5"/>
  <c r="G150" i="5"/>
  <c r="N150" i="5"/>
  <c r="G149" i="5"/>
  <c r="N149" i="5"/>
  <c r="G148" i="5"/>
  <c r="N148" i="5"/>
  <c r="G147" i="5"/>
  <c r="N147" i="5"/>
  <c r="G146" i="5"/>
  <c r="N146" i="5"/>
  <c r="H144" i="5"/>
  <c r="G144" i="5"/>
  <c r="H142" i="5"/>
  <c r="G142" i="5"/>
  <c r="H140" i="5"/>
  <c r="G140" i="5"/>
  <c r="H138" i="5"/>
  <c r="G138" i="5"/>
  <c r="H136" i="5"/>
  <c r="G136" i="5"/>
  <c r="H134" i="5"/>
  <c r="G134" i="5"/>
  <c r="H132" i="5"/>
  <c r="G132" i="5"/>
  <c r="H130" i="5"/>
  <c r="G130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17" i="5"/>
  <c r="G62" i="5"/>
  <c r="N62" i="5"/>
  <c r="G31" i="5"/>
  <c r="N31" i="5"/>
  <c r="H273" i="5"/>
  <c r="G273" i="5"/>
  <c r="G304" i="5"/>
  <c r="G296" i="5"/>
  <c r="G293" i="5"/>
  <c r="N293" i="5"/>
  <c r="N292" i="5"/>
  <c r="N286" i="5"/>
  <c r="G285" i="5"/>
  <c r="N285" i="5"/>
  <c r="H281" i="5"/>
  <c r="G281" i="5"/>
  <c r="H263" i="5"/>
  <c r="G263" i="5"/>
  <c r="N281" i="5"/>
  <c r="N274" i="5"/>
  <c r="N273" i="5"/>
  <c r="N263" i="5"/>
  <c r="N118" i="5"/>
  <c r="G115" i="5"/>
  <c r="N115" i="5"/>
  <c r="G114" i="5"/>
  <c r="N114" i="5"/>
  <c r="G113" i="5"/>
  <c r="N113" i="5"/>
  <c r="G112" i="5"/>
  <c r="N112" i="5"/>
  <c r="G111" i="5"/>
  <c r="N111" i="5"/>
  <c r="G110" i="5"/>
  <c r="N110" i="5"/>
  <c r="G109" i="5"/>
  <c r="N109" i="5"/>
  <c r="G108" i="5"/>
  <c r="N108" i="5"/>
  <c r="G107" i="5"/>
  <c r="N107" i="5"/>
  <c r="G106" i="5"/>
  <c r="N106" i="5"/>
  <c r="G105" i="5"/>
  <c r="N105" i="5"/>
  <c r="G104" i="5"/>
  <c r="N104" i="5"/>
  <c r="G103" i="5"/>
  <c r="N103" i="5"/>
  <c r="G102" i="5"/>
  <c r="N102" i="5"/>
  <c r="G101" i="5"/>
  <c r="N101" i="5"/>
  <c r="G100" i="5"/>
  <c r="N100" i="5"/>
  <c r="G99" i="5"/>
  <c r="N99" i="5"/>
  <c r="G98" i="5"/>
  <c r="N98" i="5"/>
  <c r="G97" i="5"/>
  <c r="N97" i="5"/>
  <c r="G96" i="5"/>
  <c r="N96" i="5"/>
  <c r="G60" i="5"/>
  <c r="N60" i="5"/>
  <c r="N43" i="5"/>
  <c r="H41" i="5"/>
  <c r="N40" i="5"/>
  <c r="G29" i="5"/>
  <c r="N29" i="5"/>
  <c r="G306" i="5"/>
  <c r="G302" i="5"/>
  <c r="G298" i="5"/>
  <c r="N295" i="5"/>
  <c r="N294" i="5"/>
  <c r="G291" i="5"/>
  <c r="N291" i="5"/>
  <c r="N290" i="5"/>
  <c r="N288" i="5"/>
  <c r="G287" i="5"/>
  <c r="N287" i="5"/>
  <c r="N284" i="5"/>
  <c r="G283" i="5"/>
  <c r="N283" i="5"/>
  <c r="N280" i="5"/>
  <c r="G279" i="5"/>
  <c r="N279" i="5"/>
  <c r="N276" i="5"/>
  <c r="G275" i="5"/>
  <c r="N275" i="5"/>
  <c r="N272" i="5"/>
  <c r="G271" i="5"/>
  <c r="N271" i="5"/>
  <c r="N269" i="5"/>
  <c r="N267" i="5"/>
  <c r="N265" i="5"/>
  <c r="G264" i="5"/>
  <c r="N264" i="5"/>
  <c r="G262" i="5"/>
  <c r="N262" i="5"/>
  <c r="G261" i="5"/>
  <c r="N261" i="5"/>
  <c r="G260" i="5"/>
  <c r="N260" i="5"/>
  <c r="G259" i="5"/>
  <c r="N259" i="5"/>
  <c r="G258" i="5"/>
  <c r="N258" i="5"/>
  <c r="G257" i="5"/>
  <c r="N257" i="5"/>
  <c r="G256" i="5"/>
  <c r="N256" i="5"/>
  <c r="N240" i="5"/>
  <c r="N238" i="5"/>
  <c r="N236" i="5"/>
  <c r="N234" i="5"/>
  <c r="N232" i="5"/>
  <c r="N230" i="5"/>
  <c r="N228" i="5"/>
  <c r="N226" i="5"/>
  <c r="N224" i="5"/>
  <c r="N222" i="5"/>
  <c r="N220" i="5"/>
  <c r="N218" i="5"/>
  <c r="N216" i="5"/>
  <c r="N214" i="5"/>
  <c r="N212" i="5"/>
  <c r="N210" i="5"/>
  <c r="N208" i="5"/>
  <c r="N206" i="5"/>
  <c r="N204" i="5"/>
  <c r="N202" i="5"/>
  <c r="N200" i="5"/>
  <c r="N198" i="5"/>
  <c r="N196" i="5"/>
  <c r="N194" i="5"/>
  <c r="N192" i="5"/>
  <c r="N190" i="5"/>
  <c r="N188" i="5"/>
  <c r="N186" i="5"/>
  <c r="N184" i="5"/>
  <c r="N182" i="5"/>
  <c r="N180" i="5"/>
  <c r="N178" i="5"/>
  <c r="N176" i="5"/>
  <c r="N174" i="5"/>
  <c r="N172" i="5"/>
  <c r="N170" i="5"/>
  <c r="P168" i="5" s="1"/>
  <c r="P291" i="5"/>
  <c r="P284" i="5"/>
  <c r="P283" i="5"/>
  <c r="P279" i="5"/>
  <c r="P272" i="5"/>
  <c r="P268" i="5"/>
  <c r="P266" i="5"/>
  <c r="P264" i="5"/>
  <c r="P240" i="5"/>
  <c r="P239" i="5"/>
  <c r="P235" i="5"/>
  <c r="P233" i="5"/>
  <c r="P231" i="5"/>
  <c r="P229" i="5"/>
  <c r="P227" i="5"/>
  <c r="P225" i="5"/>
  <c r="P223" i="5"/>
  <c r="P221" i="5"/>
  <c r="P219" i="5"/>
  <c r="P217" i="5"/>
  <c r="P215" i="5"/>
  <c r="P213" i="5"/>
  <c r="P211" i="5"/>
  <c r="P209" i="5"/>
  <c r="P207" i="5"/>
  <c r="P205" i="5"/>
  <c r="P203" i="5"/>
  <c r="P201" i="5"/>
  <c r="P199" i="5"/>
  <c r="P197" i="5"/>
  <c r="P195" i="5"/>
  <c r="P193" i="5"/>
  <c r="P191" i="5"/>
  <c r="P189" i="5"/>
  <c r="P187" i="5"/>
  <c r="P185" i="5"/>
  <c r="P183" i="5"/>
  <c r="P181" i="5"/>
  <c r="P179" i="5"/>
  <c r="P177" i="5"/>
  <c r="P175" i="5"/>
  <c r="P173" i="5"/>
  <c r="P171" i="5"/>
  <c r="P169" i="5"/>
  <c r="G129" i="5"/>
  <c r="N129" i="5"/>
  <c r="G128" i="5"/>
  <c r="N128" i="5"/>
  <c r="G127" i="5"/>
  <c r="N127" i="5"/>
  <c r="G126" i="5"/>
  <c r="N126" i="5"/>
  <c r="G125" i="5"/>
  <c r="N125" i="5"/>
  <c r="G124" i="5"/>
  <c r="N124" i="5"/>
  <c r="G123" i="5"/>
  <c r="N123" i="5"/>
  <c r="G122" i="5"/>
  <c r="N122" i="5"/>
  <c r="G121" i="5"/>
  <c r="N121" i="5"/>
  <c r="G120" i="5"/>
  <c r="N120" i="5"/>
  <c r="N119" i="5"/>
  <c r="G116" i="5"/>
  <c r="N116" i="5"/>
  <c r="P114" i="5" s="1"/>
  <c r="G95" i="5"/>
  <c r="N95" i="5"/>
  <c r="G94" i="5"/>
  <c r="N94" i="5"/>
  <c r="G93" i="5"/>
  <c r="N93" i="5"/>
  <c r="G92" i="5"/>
  <c r="N92" i="5"/>
  <c r="G91" i="5"/>
  <c r="N91" i="5"/>
  <c r="G90" i="5"/>
  <c r="N90" i="5"/>
  <c r="G89" i="5"/>
  <c r="N89" i="5"/>
  <c r="G88" i="5"/>
  <c r="N88" i="5"/>
  <c r="G87" i="5"/>
  <c r="N87" i="5"/>
  <c r="G86" i="5"/>
  <c r="N86" i="5"/>
  <c r="G85" i="5"/>
  <c r="N85" i="5"/>
  <c r="G84" i="5"/>
  <c r="N84" i="5"/>
  <c r="G83" i="5"/>
  <c r="N83" i="5"/>
  <c r="G82" i="5"/>
  <c r="N82" i="5"/>
  <c r="G81" i="5"/>
  <c r="N81" i="5"/>
  <c r="G80" i="5"/>
  <c r="N80" i="5"/>
  <c r="G79" i="5"/>
  <c r="N79" i="5"/>
  <c r="G78" i="5"/>
  <c r="N78" i="5"/>
  <c r="G77" i="5"/>
  <c r="N77" i="5"/>
  <c r="G76" i="5"/>
  <c r="N76" i="5"/>
  <c r="G75" i="5"/>
  <c r="N75" i="5"/>
  <c r="G74" i="5"/>
  <c r="N74" i="5"/>
  <c r="G73" i="5"/>
  <c r="N73" i="5"/>
  <c r="G72" i="5"/>
  <c r="N72" i="5"/>
  <c r="G71" i="5"/>
  <c r="N71" i="5"/>
  <c r="G70" i="5"/>
  <c r="N70" i="5"/>
  <c r="G69" i="5"/>
  <c r="N69" i="5"/>
  <c r="G68" i="5"/>
  <c r="N68" i="5"/>
  <c r="G67" i="5"/>
  <c r="N67" i="5"/>
  <c r="G66" i="5"/>
  <c r="N66" i="5"/>
  <c r="H64" i="5"/>
  <c r="G64" i="5"/>
  <c r="P56" i="5"/>
  <c r="P116" i="5"/>
  <c r="H65" i="5"/>
  <c r="G65" i="5"/>
  <c r="H63" i="5"/>
  <c r="G63" i="5"/>
  <c r="H61" i="5"/>
  <c r="G61" i="5"/>
  <c r="H59" i="5"/>
  <c r="G59" i="5"/>
  <c r="N65" i="5"/>
  <c r="N64" i="5"/>
  <c r="N63" i="5"/>
  <c r="N61" i="5"/>
  <c r="N59" i="5"/>
  <c r="P57" i="5" s="1"/>
  <c r="H43" i="5"/>
  <c r="N42" i="5"/>
  <c r="N41" i="5"/>
  <c r="G39" i="5"/>
  <c r="N39" i="5"/>
  <c r="G38" i="5"/>
  <c r="N38" i="5"/>
  <c r="G37" i="5"/>
  <c r="N37" i="5"/>
  <c r="P38" i="5" s="1"/>
  <c r="G36" i="5"/>
  <c r="N36" i="5"/>
  <c r="G35" i="5"/>
  <c r="N35" i="5"/>
  <c r="G34" i="5"/>
  <c r="N34" i="5"/>
  <c r="G33" i="5"/>
  <c r="N33" i="5"/>
  <c r="G32" i="5"/>
  <c r="N32" i="5"/>
  <c r="G30" i="5"/>
  <c r="N30" i="5"/>
  <c r="G28" i="5"/>
  <c r="N28" i="5"/>
  <c r="P26" i="5" s="1"/>
  <c r="AH3" i="5"/>
  <c r="P29" i="5"/>
  <c r="P293" i="5"/>
  <c r="P292" i="5"/>
  <c r="P289" i="5"/>
  <c r="P288" i="5"/>
  <c r="P286" i="5"/>
  <c r="P285" i="5"/>
  <c r="P282" i="5"/>
  <c r="P281" i="5"/>
  <c r="P278" i="5"/>
  <c r="P277" i="5"/>
  <c r="P274" i="5"/>
  <c r="P273" i="5"/>
  <c r="P270" i="5"/>
  <c r="P269" i="5"/>
  <c r="P267" i="5"/>
  <c r="P265" i="5"/>
  <c r="H307" i="5"/>
  <c r="H305" i="5"/>
  <c r="H303" i="5"/>
  <c r="H301" i="5"/>
  <c r="H299" i="5"/>
  <c r="H297" i="5"/>
  <c r="H295" i="5"/>
  <c r="H294" i="5"/>
  <c r="H292" i="5"/>
  <c r="H290" i="5"/>
  <c r="H288" i="5"/>
  <c r="H286" i="5"/>
  <c r="H284" i="5"/>
  <c r="H282" i="5"/>
  <c r="H280" i="5"/>
  <c r="H278" i="5"/>
  <c r="H276" i="5"/>
  <c r="H274" i="5"/>
  <c r="H272" i="5"/>
  <c r="H270" i="5"/>
  <c r="H269" i="5"/>
  <c r="H268" i="5"/>
  <c r="H267" i="5"/>
  <c r="H266" i="5"/>
  <c r="H265" i="5"/>
  <c r="P255" i="5"/>
  <c r="P254" i="5"/>
  <c r="P238" i="5"/>
  <c r="P236" i="5"/>
  <c r="P234" i="5"/>
  <c r="P232" i="5"/>
  <c r="P230" i="5"/>
  <c r="P228" i="5"/>
  <c r="P226" i="5"/>
  <c r="P224" i="5"/>
  <c r="P222" i="5"/>
  <c r="P220" i="5"/>
  <c r="P218" i="5"/>
  <c r="P216" i="5"/>
  <c r="P214" i="5"/>
  <c r="P212" i="5"/>
  <c r="P210" i="5"/>
  <c r="P208" i="5"/>
  <c r="P206" i="5"/>
  <c r="P204" i="5"/>
  <c r="P202" i="5"/>
  <c r="P200" i="5"/>
  <c r="P198" i="5"/>
  <c r="P196" i="5"/>
  <c r="P194" i="5"/>
  <c r="P192" i="5"/>
  <c r="P190" i="5"/>
  <c r="P188" i="5"/>
  <c r="P186" i="5"/>
  <c r="P184" i="5"/>
  <c r="P182" i="5"/>
  <c r="P180" i="5"/>
  <c r="P178" i="5"/>
  <c r="P176" i="5"/>
  <c r="P174" i="5"/>
  <c r="P172" i="5"/>
  <c r="P170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19" i="5"/>
  <c r="H118" i="5"/>
  <c r="P95" i="5"/>
  <c r="P94" i="5"/>
  <c r="P55" i="5"/>
  <c r="P54" i="5"/>
  <c r="P39" i="5"/>
  <c r="H44" i="5"/>
  <c r="H42" i="5"/>
  <c r="H40" i="5"/>
  <c r="P24" i="5"/>
  <c r="P23" i="5"/>
  <c r="AG3" i="5"/>
  <c r="H288" i="4"/>
  <c r="H220" i="4"/>
  <c r="H92" i="4"/>
  <c r="W4" i="4"/>
  <c r="H252" i="4"/>
  <c r="H188" i="4"/>
  <c r="H124" i="4"/>
  <c r="H62" i="4"/>
  <c r="H26" i="4"/>
  <c r="U5" i="4"/>
  <c r="U6" i="4" s="1"/>
  <c r="U7" i="4" s="1"/>
  <c r="U8" i="4" s="1"/>
  <c r="U9" i="4" s="1"/>
  <c r="U10" i="4" s="1"/>
  <c r="U11" i="4" s="1"/>
  <c r="U12" i="4" s="1"/>
  <c r="U13" i="4" s="1"/>
  <c r="U14" i="4" s="1"/>
  <c r="U15" i="4" s="1"/>
  <c r="U16" i="4" s="1"/>
  <c r="U17" i="4" s="1"/>
  <c r="U18" i="4" s="1"/>
  <c r="U19" i="4" s="1"/>
  <c r="U20" i="4" s="1"/>
  <c r="U21" i="4" s="1"/>
  <c r="U22" i="4" s="1"/>
  <c r="U23" i="4" s="1"/>
  <c r="U24" i="4" s="1"/>
  <c r="U25" i="4" s="1"/>
  <c r="U26" i="4" s="1"/>
  <c r="U27" i="4" s="1"/>
  <c r="U28" i="4" s="1"/>
  <c r="U29" i="4" s="1"/>
  <c r="U30" i="4" s="1"/>
  <c r="U31" i="4" s="1"/>
  <c r="U32" i="4" s="1"/>
  <c r="U33" i="4" s="1"/>
  <c r="U34" i="4" s="1"/>
  <c r="U35" i="4" s="1"/>
  <c r="U36" i="4" s="1"/>
  <c r="U37" i="4" s="1"/>
  <c r="U38" i="4" s="1"/>
  <c r="U39" i="4" s="1"/>
  <c r="U40" i="4" s="1"/>
  <c r="U41" i="4" s="1"/>
  <c r="U42" i="4" s="1"/>
  <c r="U43" i="4" s="1"/>
  <c r="U44" i="4" s="1"/>
  <c r="U45" i="4" s="1"/>
  <c r="U46" i="4" s="1"/>
  <c r="U47" i="4" s="1"/>
  <c r="U48" i="4" s="1"/>
  <c r="U49" i="4" s="1"/>
  <c r="U50" i="4" s="1"/>
  <c r="U51" i="4" s="1"/>
  <c r="U52" i="4" s="1"/>
  <c r="U53" i="4" s="1"/>
  <c r="U54" i="4" s="1"/>
  <c r="U55" i="4" s="1"/>
  <c r="U56" i="4" s="1"/>
  <c r="U57" i="4" s="1"/>
  <c r="U58" i="4" s="1"/>
  <c r="U59" i="4" s="1"/>
  <c r="U60" i="4" s="1"/>
  <c r="U61" i="4" s="1"/>
  <c r="U62" i="4" s="1"/>
  <c r="U63" i="4" s="1"/>
  <c r="U64" i="4" s="1"/>
  <c r="U65" i="4" s="1"/>
  <c r="U66" i="4" s="1"/>
  <c r="U67" i="4" s="1"/>
  <c r="U68" i="4" s="1"/>
  <c r="U69" i="4" s="1"/>
  <c r="U70" i="4" s="1"/>
  <c r="U71" i="4" s="1"/>
  <c r="U72" i="4" s="1"/>
  <c r="U73" i="4" s="1"/>
  <c r="U74" i="4" s="1"/>
  <c r="U75" i="4" s="1"/>
  <c r="U76" i="4" s="1"/>
  <c r="U77" i="4" s="1"/>
  <c r="U78" i="4" s="1"/>
  <c r="U79" i="4" s="1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U99" i="4" s="1"/>
  <c r="U100" i="4" s="1"/>
  <c r="U101" i="4" s="1"/>
  <c r="U102" i="4" s="1"/>
  <c r="U103" i="4" s="1"/>
  <c r="U104" i="4" s="1"/>
  <c r="U105" i="4" s="1"/>
  <c r="U106" i="4" s="1"/>
  <c r="U107" i="4" s="1"/>
  <c r="U108" i="4" s="1"/>
  <c r="U109" i="4" s="1"/>
  <c r="U110" i="4" s="1"/>
  <c r="U111" i="4" s="1"/>
  <c r="U112" i="4" s="1"/>
  <c r="U113" i="4" s="1"/>
  <c r="U114" i="4" s="1"/>
  <c r="U115" i="4" s="1"/>
  <c r="U116" i="4" s="1"/>
  <c r="U117" i="4" s="1"/>
  <c r="U118" i="4" s="1"/>
  <c r="U119" i="4" s="1"/>
  <c r="U120" i="4" s="1"/>
  <c r="U121" i="4" s="1"/>
  <c r="U122" i="4" s="1"/>
  <c r="U123" i="4" s="1"/>
  <c r="U124" i="4" s="1"/>
  <c r="U125" i="4" s="1"/>
  <c r="U126" i="4" s="1"/>
  <c r="U127" i="4" s="1"/>
  <c r="U128" i="4" s="1"/>
  <c r="U129" i="4" s="1"/>
  <c r="U130" i="4" s="1"/>
  <c r="U131" i="4" s="1"/>
  <c r="U132" i="4" s="1"/>
  <c r="U133" i="4" s="1"/>
  <c r="U134" i="4" s="1"/>
  <c r="U135" i="4" s="1"/>
  <c r="U136" i="4" s="1"/>
  <c r="U137" i="4" s="1"/>
  <c r="U138" i="4" s="1"/>
  <c r="U139" i="4" s="1"/>
  <c r="U140" i="4" s="1"/>
  <c r="U141" i="4" s="1"/>
  <c r="U142" i="4" s="1"/>
  <c r="U143" i="4" s="1"/>
  <c r="U144" i="4" s="1"/>
  <c r="U145" i="4" s="1"/>
  <c r="U146" i="4" s="1"/>
  <c r="U147" i="4" s="1"/>
  <c r="U148" i="4" s="1"/>
  <c r="U149" i="4" s="1"/>
  <c r="U150" i="4" s="1"/>
  <c r="U151" i="4" s="1"/>
  <c r="U152" i="4" s="1"/>
  <c r="U153" i="4" s="1"/>
  <c r="U154" i="4" s="1"/>
  <c r="U155" i="4" s="1"/>
  <c r="U156" i="4" s="1"/>
  <c r="U157" i="4" s="1"/>
  <c r="U158" i="4" s="1"/>
  <c r="U159" i="4" s="1"/>
  <c r="U160" i="4" s="1"/>
  <c r="U161" i="4" s="1"/>
  <c r="U162" i="4" s="1"/>
  <c r="U163" i="4" s="1"/>
  <c r="U164" i="4" s="1"/>
  <c r="U165" i="4" s="1"/>
  <c r="U166" i="4" s="1"/>
  <c r="U167" i="4" s="1"/>
  <c r="U168" i="4" s="1"/>
  <c r="U169" i="4" s="1"/>
  <c r="U170" i="4" s="1"/>
  <c r="U171" i="4" s="1"/>
  <c r="U172" i="4" s="1"/>
  <c r="U173" i="4" s="1"/>
  <c r="U174" i="4" s="1"/>
  <c r="U175" i="4" s="1"/>
  <c r="U176" i="4" s="1"/>
  <c r="U177" i="4" s="1"/>
  <c r="U178" i="4" s="1"/>
  <c r="U179" i="4" s="1"/>
  <c r="U180" i="4" s="1"/>
  <c r="U181" i="4" s="1"/>
  <c r="U182" i="4" s="1"/>
  <c r="U183" i="4" s="1"/>
  <c r="U184" i="4" s="1"/>
  <c r="U185" i="4" s="1"/>
  <c r="U186" i="4" s="1"/>
  <c r="U187" i="4" s="1"/>
  <c r="U188" i="4" s="1"/>
  <c r="U189" i="4" s="1"/>
  <c r="U190" i="4" s="1"/>
  <c r="U191" i="4" s="1"/>
  <c r="U192" i="4" s="1"/>
  <c r="U193" i="4" s="1"/>
  <c r="U194" i="4" s="1"/>
  <c r="U195" i="4" s="1"/>
  <c r="U196" i="4" s="1"/>
  <c r="U197" i="4" s="1"/>
  <c r="U198" i="4" s="1"/>
  <c r="U199" i="4" s="1"/>
  <c r="U200" i="4" s="1"/>
  <c r="U201" i="4" s="1"/>
  <c r="U202" i="4" s="1"/>
  <c r="U203" i="4" s="1"/>
  <c r="U204" i="4" s="1"/>
  <c r="U205" i="4" s="1"/>
  <c r="U206" i="4" s="1"/>
  <c r="U207" i="4" s="1"/>
  <c r="U208" i="4" s="1"/>
  <c r="U209" i="4" s="1"/>
  <c r="U210" i="4" s="1"/>
  <c r="U211" i="4" s="1"/>
  <c r="U212" i="4" s="1"/>
  <c r="U213" i="4" s="1"/>
  <c r="U214" i="4" s="1"/>
  <c r="U215" i="4" s="1"/>
  <c r="U216" i="4" s="1"/>
  <c r="U217" i="4" s="1"/>
  <c r="U218" i="4" s="1"/>
  <c r="U219" i="4" s="1"/>
  <c r="U220" i="4" s="1"/>
  <c r="U221" i="4" s="1"/>
  <c r="U222" i="4" s="1"/>
  <c r="U223" i="4" s="1"/>
  <c r="U224" i="4" s="1"/>
  <c r="U225" i="4" s="1"/>
  <c r="U226" i="4" s="1"/>
  <c r="U227" i="4" s="1"/>
  <c r="U228" i="4" s="1"/>
  <c r="U229" i="4" s="1"/>
  <c r="U230" i="4" s="1"/>
  <c r="U231" i="4" s="1"/>
  <c r="U232" i="4" s="1"/>
  <c r="U233" i="4" s="1"/>
  <c r="U234" i="4" s="1"/>
  <c r="U235" i="4" s="1"/>
  <c r="U236" i="4" s="1"/>
  <c r="U237" i="4" s="1"/>
  <c r="U238" i="4" s="1"/>
  <c r="U239" i="4" s="1"/>
  <c r="U240" i="4" s="1"/>
  <c r="U241" i="4" s="1"/>
  <c r="U242" i="4" s="1"/>
  <c r="U243" i="4" s="1"/>
  <c r="U244" i="4" s="1"/>
  <c r="U245" i="4" s="1"/>
  <c r="U246" i="4" s="1"/>
  <c r="U247" i="4" s="1"/>
  <c r="U248" i="4" s="1"/>
  <c r="U249" i="4" s="1"/>
  <c r="U250" i="4" s="1"/>
  <c r="U251" i="4" s="1"/>
  <c r="U252" i="4" s="1"/>
  <c r="U253" i="4" s="1"/>
  <c r="U254" i="4" s="1"/>
  <c r="U255" i="4" s="1"/>
  <c r="U256" i="4" s="1"/>
  <c r="U257" i="4" s="1"/>
  <c r="U258" i="4" s="1"/>
  <c r="U259" i="4" s="1"/>
  <c r="U260" i="4" s="1"/>
  <c r="U261" i="4" s="1"/>
  <c r="U262" i="4" s="1"/>
  <c r="U263" i="4" s="1"/>
  <c r="U264" i="4" s="1"/>
  <c r="U265" i="4" s="1"/>
  <c r="U266" i="4" s="1"/>
  <c r="U267" i="4" s="1"/>
  <c r="U268" i="4" s="1"/>
  <c r="U269" i="4" s="1"/>
  <c r="U270" i="4" s="1"/>
  <c r="U271" i="4" s="1"/>
  <c r="U272" i="4" s="1"/>
  <c r="U273" i="4" s="1"/>
  <c r="U274" i="4" s="1"/>
  <c r="U275" i="4" s="1"/>
  <c r="U276" i="4" s="1"/>
  <c r="U277" i="4" s="1"/>
  <c r="U278" i="4" s="1"/>
  <c r="U279" i="4" s="1"/>
  <c r="U280" i="4" s="1"/>
  <c r="U281" i="4" s="1"/>
  <c r="U282" i="4" s="1"/>
  <c r="U283" i="4" s="1"/>
  <c r="U284" i="4" s="1"/>
  <c r="U285" i="4" s="1"/>
  <c r="U286" i="4" s="1"/>
  <c r="U287" i="4" s="1"/>
  <c r="U288" i="4" s="1"/>
  <c r="U289" i="4" s="1"/>
  <c r="U290" i="4" s="1"/>
  <c r="U291" i="4" s="1"/>
  <c r="U292" i="4" s="1"/>
  <c r="U293" i="4" s="1"/>
  <c r="U294" i="4" s="1"/>
  <c r="U295" i="4" s="1"/>
  <c r="U296" i="4" s="1"/>
  <c r="U297" i="4" s="1"/>
  <c r="U298" i="4" s="1"/>
  <c r="U299" i="4" s="1"/>
  <c r="U300" i="4" s="1"/>
  <c r="U301" i="4" s="1"/>
  <c r="U302" i="4" s="1"/>
  <c r="U303" i="4" s="1"/>
  <c r="U304" i="4" s="1"/>
  <c r="U305" i="4" s="1"/>
  <c r="U306" i="4" s="1"/>
  <c r="U307" i="4" s="1"/>
  <c r="U308" i="4" s="1"/>
  <c r="W5" i="4"/>
  <c r="W6" i="4" s="1"/>
  <c r="W7" i="4" s="1"/>
  <c r="W8" i="4" s="1"/>
  <c r="W9" i="4" s="1"/>
  <c r="W10" i="4" s="1"/>
  <c r="W11" i="4" s="1"/>
  <c r="W12" i="4" s="1"/>
  <c r="W13" i="4" s="1"/>
  <c r="W14" i="4" s="1"/>
  <c r="W15" i="4" s="1"/>
  <c r="W16" i="4" s="1"/>
  <c r="W17" i="4" s="1"/>
  <c r="W18" i="4" s="1"/>
  <c r="W19" i="4" s="1"/>
  <c r="W20" i="4" s="1"/>
  <c r="W21" i="4" s="1"/>
  <c r="W22" i="4" s="1"/>
  <c r="W23" i="4" s="1"/>
  <c r="W24" i="4" s="1"/>
  <c r="W25" i="4" s="1"/>
  <c r="W26" i="4" s="1"/>
  <c r="W27" i="4" s="1"/>
  <c r="W28" i="4" s="1"/>
  <c r="W29" i="4" s="1"/>
  <c r="W30" i="4" s="1"/>
  <c r="W31" i="4" s="1"/>
  <c r="W32" i="4" s="1"/>
  <c r="W33" i="4" s="1"/>
  <c r="W34" i="4" s="1"/>
  <c r="W35" i="4" s="1"/>
  <c r="W36" i="4" s="1"/>
  <c r="W37" i="4" s="1"/>
  <c r="W38" i="4" s="1"/>
  <c r="W39" i="4" s="1"/>
  <c r="W40" i="4" s="1"/>
  <c r="W41" i="4" s="1"/>
  <c r="W42" i="4" s="1"/>
  <c r="W43" i="4" s="1"/>
  <c r="W44" i="4" s="1"/>
  <c r="W45" i="4" s="1"/>
  <c r="W46" i="4" s="1"/>
  <c r="W47" i="4" s="1"/>
  <c r="W48" i="4" s="1"/>
  <c r="W49" i="4" s="1"/>
  <c r="W50" i="4" s="1"/>
  <c r="W51" i="4" s="1"/>
  <c r="W52" i="4" s="1"/>
  <c r="W53" i="4" s="1"/>
  <c r="W54" i="4" s="1"/>
  <c r="W55" i="4" s="1"/>
  <c r="W56" i="4" s="1"/>
  <c r="W57" i="4" s="1"/>
  <c r="W58" i="4" s="1"/>
  <c r="W59" i="4" s="1"/>
  <c r="W60" i="4" s="1"/>
  <c r="W61" i="4" s="1"/>
  <c r="W62" i="4" s="1"/>
  <c r="W63" i="4" s="1"/>
  <c r="W64" i="4" s="1"/>
  <c r="W65" i="4" s="1"/>
  <c r="W66" i="4" s="1"/>
  <c r="W67" i="4" s="1"/>
  <c r="W68" i="4" s="1"/>
  <c r="W69" i="4" s="1"/>
  <c r="W70" i="4" s="1"/>
  <c r="W71" i="4" s="1"/>
  <c r="W72" i="4" s="1"/>
  <c r="W73" i="4" s="1"/>
  <c r="W74" i="4" s="1"/>
  <c r="W75" i="4" s="1"/>
  <c r="W76" i="4" s="1"/>
  <c r="W77" i="4" s="1"/>
  <c r="W78" i="4" s="1"/>
  <c r="W79" i="4" s="1"/>
  <c r="W80" i="4" s="1"/>
  <c r="W81" i="4" s="1"/>
  <c r="W82" i="4" s="1"/>
  <c r="W83" i="4" s="1"/>
  <c r="W84" i="4" s="1"/>
  <c r="W85" i="4" s="1"/>
  <c r="W86" i="4" s="1"/>
  <c r="W87" i="4" s="1"/>
  <c r="W88" i="4" s="1"/>
  <c r="W89" i="4" s="1"/>
  <c r="W90" i="4" s="1"/>
  <c r="W91" i="4" s="1"/>
  <c r="W92" i="4" s="1"/>
  <c r="W93" i="4" s="1"/>
  <c r="W94" i="4" s="1"/>
  <c r="W95" i="4" s="1"/>
  <c r="W96" i="4" s="1"/>
  <c r="W97" i="4" s="1"/>
  <c r="W98" i="4" s="1"/>
  <c r="W99" i="4" s="1"/>
  <c r="W100" i="4" s="1"/>
  <c r="W101" i="4" s="1"/>
  <c r="W102" i="4" s="1"/>
  <c r="W103" i="4" s="1"/>
  <c r="W104" i="4" s="1"/>
  <c r="W105" i="4" s="1"/>
  <c r="W106" i="4" s="1"/>
  <c r="W107" i="4" s="1"/>
  <c r="W108" i="4" s="1"/>
  <c r="W109" i="4" s="1"/>
  <c r="W110" i="4" s="1"/>
  <c r="W111" i="4" s="1"/>
  <c r="W112" i="4" s="1"/>
  <c r="W113" i="4" s="1"/>
  <c r="W114" i="4" s="1"/>
  <c r="W115" i="4" s="1"/>
  <c r="W116" i="4" s="1"/>
  <c r="W117" i="4" s="1"/>
  <c r="W118" i="4" s="1"/>
  <c r="W119" i="4" s="1"/>
  <c r="W120" i="4" s="1"/>
  <c r="W121" i="4" s="1"/>
  <c r="W122" i="4" s="1"/>
  <c r="W123" i="4" s="1"/>
  <c r="W124" i="4" s="1"/>
  <c r="W125" i="4" s="1"/>
  <c r="W126" i="4" s="1"/>
  <c r="W127" i="4" s="1"/>
  <c r="W128" i="4" s="1"/>
  <c r="W129" i="4" s="1"/>
  <c r="W130" i="4" s="1"/>
  <c r="W131" i="4" s="1"/>
  <c r="W132" i="4" s="1"/>
  <c r="W133" i="4" s="1"/>
  <c r="W134" i="4" s="1"/>
  <c r="W135" i="4" s="1"/>
  <c r="W136" i="4" s="1"/>
  <c r="W137" i="4" s="1"/>
  <c r="W138" i="4" s="1"/>
  <c r="W139" i="4" s="1"/>
  <c r="W140" i="4" s="1"/>
  <c r="W141" i="4" s="1"/>
  <c r="W142" i="4" s="1"/>
  <c r="W143" i="4" s="1"/>
  <c r="W144" i="4" s="1"/>
  <c r="W145" i="4" s="1"/>
  <c r="W146" i="4" s="1"/>
  <c r="W147" i="4" s="1"/>
  <c r="W148" i="4" s="1"/>
  <c r="W149" i="4" s="1"/>
  <c r="W150" i="4" s="1"/>
  <c r="W151" i="4" s="1"/>
  <c r="W152" i="4" s="1"/>
  <c r="W153" i="4" s="1"/>
  <c r="W154" i="4" s="1"/>
  <c r="W155" i="4" s="1"/>
  <c r="W156" i="4" s="1"/>
  <c r="W157" i="4" s="1"/>
  <c r="W158" i="4" s="1"/>
  <c r="W159" i="4" s="1"/>
  <c r="W160" i="4" s="1"/>
  <c r="W161" i="4" s="1"/>
  <c r="W162" i="4" s="1"/>
  <c r="W163" i="4" s="1"/>
  <c r="W164" i="4" s="1"/>
  <c r="W165" i="4" s="1"/>
  <c r="W166" i="4" s="1"/>
  <c r="W167" i="4" s="1"/>
  <c r="W168" i="4" s="1"/>
  <c r="W169" i="4" s="1"/>
  <c r="W170" i="4" s="1"/>
  <c r="W171" i="4" s="1"/>
  <c r="W172" i="4" s="1"/>
  <c r="W173" i="4" s="1"/>
  <c r="W174" i="4" s="1"/>
  <c r="W175" i="4" s="1"/>
  <c r="W176" i="4" s="1"/>
  <c r="W177" i="4" s="1"/>
  <c r="W178" i="4" s="1"/>
  <c r="W179" i="4" s="1"/>
  <c r="W180" i="4" s="1"/>
  <c r="W181" i="4" s="1"/>
  <c r="W182" i="4" s="1"/>
  <c r="W183" i="4" s="1"/>
  <c r="W184" i="4" s="1"/>
  <c r="W185" i="4" s="1"/>
  <c r="W186" i="4" s="1"/>
  <c r="W187" i="4" s="1"/>
  <c r="W188" i="4" s="1"/>
  <c r="W189" i="4" s="1"/>
  <c r="W190" i="4" s="1"/>
  <c r="W191" i="4" s="1"/>
  <c r="W192" i="4" s="1"/>
  <c r="W193" i="4" s="1"/>
  <c r="W194" i="4" s="1"/>
  <c r="W195" i="4" s="1"/>
  <c r="W196" i="4" s="1"/>
  <c r="W197" i="4" s="1"/>
  <c r="W198" i="4" s="1"/>
  <c r="W199" i="4" s="1"/>
  <c r="W200" i="4" s="1"/>
  <c r="W201" i="4" s="1"/>
  <c r="W202" i="4" s="1"/>
  <c r="W203" i="4" s="1"/>
  <c r="W204" i="4" s="1"/>
  <c r="W205" i="4" s="1"/>
  <c r="W206" i="4" s="1"/>
  <c r="W207" i="4" s="1"/>
  <c r="W208" i="4" s="1"/>
  <c r="W209" i="4" s="1"/>
  <c r="W210" i="4" s="1"/>
  <c r="W211" i="4" s="1"/>
  <c r="W212" i="4" s="1"/>
  <c r="W213" i="4" s="1"/>
  <c r="W214" i="4" s="1"/>
  <c r="W215" i="4" s="1"/>
  <c r="W216" i="4" s="1"/>
  <c r="W217" i="4" s="1"/>
  <c r="W218" i="4" s="1"/>
  <c r="W219" i="4" s="1"/>
  <c r="W220" i="4" s="1"/>
  <c r="W221" i="4" s="1"/>
  <c r="W222" i="4" s="1"/>
  <c r="W223" i="4" s="1"/>
  <c r="W224" i="4" s="1"/>
  <c r="W225" i="4" s="1"/>
  <c r="W226" i="4" s="1"/>
  <c r="W227" i="4" s="1"/>
  <c r="W228" i="4" s="1"/>
  <c r="W229" i="4" s="1"/>
  <c r="W230" i="4" s="1"/>
  <c r="W231" i="4" s="1"/>
  <c r="W232" i="4" s="1"/>
  <c r="W233" i="4" s="1"/>
  <c r="W234" i="4" s="1"/>
  <c r="W235" i="4" s="1"/>
  <c r="W236" i="4" s="1"/>
  <c r="W237" i="4" s="1"/>
  <c r="W238" i="4" s="1"/>
  <c r="W239" i="4" s="1"/>
  <c r="W240" i="4" s="1"/>
  <c r="W241" i="4" s="1"/>
  <c r="W242" i="4" s="1"/>
  <c r="W243" i="4" s="1"/>
  <c r="W244" i="4" s="1"/>
  <c r="W245" i="4" s="1"/>
  <c r="W246" i="4" s="1"/>
  <c r="W247" i="4" s="1"/>
  <c r="W248" i="4" s="1"/>
  <c r="W249" i="4" s="1"/>
  <c r="W250" i="4" s="1"/>
  <c r="W251" i="4" s="1"/>
  <c r="W252" i="4" s="1"/>
  <c r="W253" i="4" s="1"/>
  <c r="W254" i="4" s="1"/>
  <c r="W255" i="4" s="1"/>
  <c r="W256" i="4" s="1"/>
  <c r="W257" i="4" s="1"/>
  <c r="W258" i="4" s="1"/>
  <c r="W259" i="4" s="1"/>
  <c r="W260" i="4" s="1"/>
  <c r="W261" i="4" s="1"/>
  <c r="W262" i="4" s="1"/>
  <c r="W263" i="4" s="1"/>
  <c r="W264" i="4" s="1"/>
  <c r="W265" i="4" s="1"/>
  <c r="W266" i="4" s="1"/>
  <c r="W267" i="4" s="1"/>
  <c r="W268" i="4" s="1"/>
  <c r="W269" i="4" s="1"/>
  <c r="W270" i="4" s="1"/>
  <c r="W271" i="4" s="1"/>
  <c r="W272" i="4" s="1"/>
  <c r="W273" i="4" s="1"/>
  <c r="W274" i="4" s="1"/>
  <c r="W275" i="4" s="1"/>
  <c r="W276" i="4" s="1"/>
  <c r="W277" i="4" s="1"/>
  <c r="W278" i="4" s="1"/>
  <c r="W279" i="4" s="1"/>
  <c r="W280" i="4" s="1"/>
  <c r="W281" i="4" s="1"/>
  <c r="W282" i="4" s="1"/>
  <c r="W283" i="4" s="1"/>
  <c r="W284" i="4" s="1"/>
  <c r="W285" i="4" s="1"/>
  <c r="W286" i="4" s="1"/>
  <c r="W287" i="4" s="1"/>
  <c r="W288" i="4" s="1"/>
  <c r="W289" i="4" s="1"/>
  <c r="W290" i="4" s="1"/>
  <c r="W291" i="4" s="1"/>
  <c r="W292" i="4" s="1"/>
  <c r="W293" i="4" s="1"/>
  <c r="W294" i="4" s="1"/>
  <c r="W295" i="4" s="1"/>
  <c r="W296" i="4" s="1"/>
  <c r="W297" i="4" s="1"/>
  <c r="W298" i="4" s="1"/>
  <c r="W299" i="4" s="1"/>
  <c r="W300" i="4" s="1"/>
  <c r="W301" i="4" s="1"/>
  <c r="W302" i="4" s="1"/>
  <c r="W303" i="4" s="1"/>
  <c r="W304" i="4" s="1"/>
  <c r="W305" i="4" s="1"/>
  <c r="W306" i="4" s="1"/>
  <c r="W307" i="4" s="1"/>
  <c r="W308" i="4" s="1"/>
  <c r="H10" i="4"/>
  <c r="H302" i="4"/>
  <c r="H268" i="4"/>
  <c r="H236" i="4"/>
  <c r="H204" i="4"/>
  <c r="H172" i="4"/>
  <c r="H140" i="4"/>
  <c r="H108" i="4"/>
  <c r="H76" i="4"/>
  <c r="H52" i="4"/>
  <c r="H34" i="4"/>
  <c r="H18" i="4"/>
  <c r="H301" i="4"/>
  <c r="H300" i="4"/>
  <c r="H276" i="4"/>
  <c r="H260" i="4"/>
  <c r="H244" i="4"/>
  <c r="H228" i="4"/>
  <c r="H212" i="4"/>
  <c r="H196" i="4"/>
  <c r="H180" i="4"/>
  <c r="H164" i="4"/>
  <c r="H148" i="4"/>
  <c r="H132" i="4"/>
  <c r="H116" i="4"/>
  <c r="H100" i="4"/>
  <c r="H84" i="4"/>
  <c r="H68" i="4"/>
  <c r="H56" i="4"/>
  <c r="H46" i="4"/>
  <c r="H38" i="4"/>
  <c r="H30" i="4"/>
  <c r="H22" i="4"/>
  <c r="H14" i="4"/>
  <c r="H294" i="4"/>
  <c r="G290" i="4"/>
  <c r="H287" i="4"/>
  <c r="H284" i="4"/>
  <c r="G282" i="4"/>
  <c r="H281" i="4"/>
  <c r="H280" i="4"/>
  <c r="H275" i="4"/>
  <c r="H272" i="4"/>
  <c r="H267" i="4"/>
  <c r="H264" i="4"/>
  <c r="H259" i="4"/>
  <c r="H256" i="4"/>
  <c r="H251" i="4"/>
  <c r="H248" i="4"/>
  <c r="H243" i="4"/>
  <c r="H240" i="4"/>
  <c r="H232" i="4"/>
  <c r="H224" i="4"/>
  <c r="H216" i="4"/>
  <c r="H208" i="4"/>
  <c r="H200" i="4"/>
  <c r="H192" i="4"/>
  <c r="H184" i="4"/>
  <c r="H176" i="4"/>
  <c r="H168" i="4"/>
  <c r="H160" i="4"/>
  <c r="H152" i="4"/>
  <c r="H144" i="4"/>
  <c r="H136" i="4"/>
  <c r="H128" i="4"/>
  <c r="H120" i="4"/>
  <c r="H112" i="4"/>
  <c r="H104" i="4"/>
  <c r="H96" i="4"/>
  <c r="H88" i="4"/>
  <c r="H80" i="4"/>
  <c r="H72" i="4"/>
  <c r="H64" i="4"/>
  <c r="H60" i="4"/>
  <c r="H59" i="4"/>
  <c r="H58" i="4"/>
  <c r="H55" i="4"/>
  <c r="H54" i="4"/>
  <c r="H50" i="4"/>
  <c r="H49" i="4"/>
  <c r="H48" i="4"/>
  <c r="H45" i="4"/>
  <c r="H44" i="4"/>
  <c r="H41" i="4"/>
  <c r="H40" i="4"/>
  <c r="H37" i="4"/>
  <c r="H36" i="4"/>
  <c r="H33" i="4"/>
  <c r="H32" i="4"/>
  <c r="H29" i="4"/>
  <c r="H28" i="4"/>
  <c r="H25" i="4"/>
  <c r="H24" i="4"/>
  <c r="H21" i="4"/>
  <c r="H20" i="4"/>
  <c r="H17" i="4"/>
  <c r="H16" i="4"/>
  <c r="H13" i="4"/>
  <c r="H12" i="4"/>
  <c r="H9" i="4"/>
  <c r="H8" i="4"/>
  <c r="H298" i="4"/>
  <c r="H293" i="4"/>
  <c r="H271" i="4"/>
  <c r="H263" i="4"/>
  <c r="H255" i="4"/>
  <c r="H247" i="4"/>
  <c r="H239" i="4"/>
  <c r="H238" i="4"/>
  <c r="H235" i="4"/>
  <c r="H234" i="4"/>
  <c r="H231" i="4"/>
  <c r="H230" i="4"/>
  <c r="H227" i="4"/>
  <c r="H226" i="4"/>
  <c r="H223" i="4"/>
  <c r="H222" i="4"/>
  <c r="H219" i="4"/>
  <c r="H218" i="4"/>
  <c r="H215" i="4"/>
  <c r="H214" i="4"/>
  <c r="H211" i="4"/>
  <c r="H210" i="4"/>
  <c r="H207" i="4"/>
  <c r="H206" i="4"/>
  <c r="H203" i="4"/>
  <c r="H202" i="4"/>
  <c r="H199" i="4"/>
  <c r="H198" i="4"/>
  <c r="H195" i="4"/>
  <c r="H194" i="4"/>
  <c r="H191" i="4"/>
  <c r="H190" i="4"/>
  <c r="H187" i="4"/>
  <c r="H186" i="4"/>
  <c r="H183" i="4"/>
  <c r="H182" i="4"/>
  <c r="H179" i="4"/>
  <c r="H178" i="4"/>
  <c r="H175" i="4"/>
  <c r="H174" i="4"/>
  <c r="H171" i="4"/>
  <c r="H170" i="4"/>
  <c r="H167" i="4"/>
  <c r="H166" i="4"/>
  <c r="H163" i="4"/>
  <c r="H162" i="4"/>
  <c r="H159" i="4"/>
  <c r="H158" i="4"/>
  <c r="H155" i="4"/>
  <c r="H154" i="4"/>
  <c r="H151" i="4"/>
  <c r="H150" i="4"/>
  <c r="H147" i="4"/>
  <c r="H146" i="4"/>
  <c r="H143" i="4"/>
  <c r="H142" i="4"/>
  <c r="H139" i="4"/>
  <c r="H138" i="4"/>
  <c r="H135" i="4"/>
  <c r="H134" i="4"/>
  <c r="H131" i="4"/>
  <c r="H130" i="4"/>
  <c r="H127" i="4"/>
  <c r="H126" i="4"/>
  <c r="H123" i="4"/>
  <c r="H122" i="4"/>
  <c r="H119" i="4"/>
  <c r="H118" i="4"/>
  <c r="H115" i="4"/>
  <c r="H114" i="4"/>
  <c r="H111" i="4"/>
  <c r="H110" i="4"/>
  <c r="H107" i="4"/>
  <c r="H106" i="4"/>
  <c r="H103" i="4"/>
  <c r="H102" i="4"/>
  <c r="H99" i="4"/>
  <c r="H98" i="4"/>
  <c r="H95" i="4"/>
  <c r="H94" i="4"/>
  <c r="H91" i="4"/>
  <c r="H90" i="4"/>
  <c r="H87" i="4"/>
  <c r="H86" i="4"/>
  <c r="H83" i="4"/>
  <c r="H82" i="4"/>
  <c r="H79" i="4"/>
  <c r="H78" i="4"/>
  <c r="G75" i="4"/>
  <c r="H75" i="4"/>
  <c r="G74" i="4"/>
  <c r="H74" i="4"/>
  <c r="H71" i="4"/>
  <c r="H70" i="4"/>
  <c r="H67" i="4"/>
  <c r="H66" i="4"/>
  <c r="H63" i="4"/>
  <c r="G283" i="4"/>
  <c r="H283" i="4"/>
  <c r="H307" i="4"/>
  <c r="H306" i="4"/>
  <c r="H305" i="4"/>
  <c r="H304" i="4"/>
  <c r="H303" i="4"/>
  <c r="H297" i="4"/>
  <c r="H296" i="4"/>
  <c r="G295" i="4"/>
  <c r="H295" i="4"/>
  <c r="H292" i="4"/>
  <c r="G291" i="4"/>
  <c r="H291" i="4"/>
  <c r="H286" i="4"/>
  <c r="H278" i="4"/>
  <c r="G277" i="4"/>
  <c r="H277" i="4"/>
  <c r="H274" i="4"/>
  <c r="G273" i="4"/>
  <c r="H273" i="4"/>
  <c r="H270" i="4"/>
  <c r="G269" i="4"/>
  <c r="H269" i="4"/>
  <c r="H266" i="4"/>
  <c r="G265" i="4"/>
  <c r="H265" i="4"/>
  <c r="H262" i="4"/>
  <c r="G261" i="4"/>
  <c r="H261" i="4"/>
  <c r="H258" i="4"/>
  <c r="G257" i="4"/>
  <c r="H257" i="4"/>
  <c r="H254" i="4"/>
  <c r="G253" i="4"/>
  <c r="H253" i="4"/>
  <c r="H250" i="4"/>
  <c r="G249" i="4"/>
  <c r="H249" i="4"/>
  <c r="H246" i="4"/>
  <c r="G245" i="4"/>
  <c r="H245" i="4"/>
  <c r="H242" i="4"/>
  <c r="G241" i="4"/>
  <c r="H241" i="4"/>
  <c r="H237" i="4"/>
  <c r="H233" i="4"/>
  <c r="H229" i="4"/>
  <c r="H225" i="4"/>
  <c r="H221" i="4"/>
  <c r="H217" i="4"/>
  <c r="H213" i="4"/>
  <c r="H209" i="4"/>
  <c r="H205" i="4"/>
  <c r="H201" i="4"/>
  <c r="H197" i="4"/>
  <c r="H193" i="4"/>
  <c r="H189" i="4"/>
  <c r="H185" i="4"/>
  <c r="H181" i="4"/>
  <c r="H177" i="4"/>
  <c r="H173" i="4"/>
  <c r="H169" i="4"/>
  <c r="H165" i="4"/>
  <c r="H161" i="4"/>
  <c r="H157" i="4"/>
  <c r="H153" i="4"/>
  <c r="H149" i="4"/>
  <c r="H145" i="4"/>
  <c r="H141" i="4"/>
  <c r="H137" i="4"/>
  <c r="H133" i="4"/>
  <c r="H129" i="4"/>
  <c r="H125" i="4"/>
  <c r="H121" i="4"/>
  <c r="H117" i="4"/>
  <c r="H113" i="4"/>
  <c r="H109" i="4"/>
  <c r="H105" i="4"/>
  <c r="H101" i="4"/>
  <c r="H97" i="4"/>
  <c r="H93" i="4"/>
  <c r="H89" i="4"/>
  <c r="H85" i="4"/>
  <c r="H81" i="4"/>
  <c r="H77" i="4"/>
  <c r="H73" i="4"/>
  <c r="H69" i="4"/>
  <c r="H65" i="4"/>
  <c r="H61" i="4"/>
  <c r="H57" i="4"/>
  <c r="H53" i="4"/>
  <c r="G51" i="4"/>
  <c r="H51" i="4"/>
  <c r="G47" i="4"/>
  <c r="H47" i="4"/>
  <c r="G43" i="4"/>
  <c r="H43" i="4"/>
  <c r="G39" i="4"/>
  <c r="H39" i="4"/>
  <c r="G35" i="4"/>
  <c r="H35" i="4"/>
  <c r="G31" i="4"/>
  <c r="H31" i="4"/>
  <c r="G27" i="4"/>
  <c r="H27" i="4"/>
  <c r="G23" i="4"/>
  <c r="H23" i="4"/>
  <c r="G19" i="4"/>
  <c r="H19" i="4"/>
  <c r="N239" i="4"/>
  <c r="N241" i="4"/>
  <c r="N243" i="4"/>
  <c r="N245" i="4"/>
  <c r="N247" i="4"/>
  <c r="N249" i="4"/>
  <c r="N251" i="4"/>
  <c r="N253" i="4"/>
  <c r="N255" i="4"/>
  <c r="N257" i="4"/>
  <c r="N259" i="4"/>
  <c r="N261" i="4"/>
  <c r="N263" i="4"/>
  <c r="N265" i="4"/>
  <c r="N267" i="4"/>
  <c r="N269" i="4"/>
  <c r="N271" i="4"/>
  <c r="N273" i="4"/>
  <c r="N275" i="4"/>
  <c r="N277" i="4"/>
  <c r="N279" i="4"/>
  <c r="N281" i="4"/>
  <c r="N283" i="4"/>
  <c r="N285" i="4"/>
  <c r="N287" i="4"/>
  <c r="N289" i="4"/>
  <c r="N291" i="4"/>
  <c r="N293" i="4"/>
  <c r="N295" i="4"/>
  <c r="N297" i="4"/>
  <c r="N299" i="4"/>
  <c r="N301" i="4"/>
  <c r="N303" i="4"/>
  <c r="N305" i="4"/>
  <c r="N307" i="4"/>
  <c r="AG150" i="4"/>
  <c r="AH150" i="4"/>
  <c r="AH308" i="4"/>
  <c r="H15" i="4"/>
  <c r="H11" i="4"/>
  <c r="H7" i="4"/>
  <c r="N27" i="4"/>
  <c r="N25" i="4"/>
  <c r="N23" i="4"/>
  <c r="N21" i="4"/>
  <c r="N19" i="4"/>
  <c r="N17" i="4"/>
  <c r="N280" i="4"/>
  <c r="N282" i="4"/>
  <c r="N284" i="4"/>
  <c r="N286" i="4"/>
  <c r="N288" i="4"/>
  <c r="N290" i="4"/>
  <c r="N292" i="4"/>
  <c r="N294" i="4"/>
  <c r="N296" i="4"/>
  <c r="N298" i="4"/>
  <c r="N300" i="4"/>
  <c r="N302" i="4"/>
  <c r="N304" i="4"/>
  <c r="N306" i="4"/>
  <c r="AG151" i="4"/>
  <c r="AH151" i="4"/>
  <c r="I278" i="4"/>
  <c r="I277" i="4"/>
  <c r="I274" i="4"/>
  <c r="I273" i="4"/>
  <c r="I270" i="4"/>
  <c r="I269" i="4"/>
  <c r="I266" i="4"/>
  <c r="I265" i="4"/>
  <c r="I262" i="4"/>
  <c r="I261" i="4"/>
  <c r="I258" i="4"/>
  <c r="I257" i="4"/>
  <c r="I254" i="4"/>
  <c r="I253" i="4"/>
  <c r="I250" i="4"/>
  <c r="I249" i="4"/>
  <c r="I246" i="4"/>
  <c r="I245" i="4"/>
  <c r="I242" i="4"/>
  <c r="I241" i="4"/>
  <c r="I238" i="4"/>
  <c r="I237" i="4"/>
  <c r="I234" i="4"/>
  <c r="I233" i="4"/>
  <c r="I230" i="4"/>
  <c r="I229" i="4"/>
  <c r="I226" i="4"/>
  <c r="I225" i="4"/>
  <c r="I222" i="4"/>
  <c r="I221" i="4"/>
  <c r="I218" i="4"/>
  <c r="I217" i="4"/>
  <c r="I214" i="4"/>
  <c r="I213" i="4"/>
  <c r="I210" i="4"/>
  <c r="I209" i="4"/>
  <c r="I206" i="4"/>
  <c r="I205" i="4"/>
  <c r="I202" i="4"/>
  <c r="I201" i="4"/>
  <c r="I198" i="4"/>
  <c r="I197" i="4"/>
  <c r="I194" i="4"/>
  <c r="I193" i="4"/>
  <c r="I190" i="4"/>
  <c r="I189" i="4"/>
  <c r="I186" i="4"/>
  <c r="I185" i="4"/>
  <c r="I182" i="4"/>
  <c r="I181" i="4"/>
  <c r="I178" i="4"/>
  <c r="I177" i="4"/>
  <c r="I174" i="4"/>
  <c r="I173" i="4"/>
  <c r="I170" i="4"/>
  <c r="I169" i="4"/>
  <c r="I166" i="4"/>
  <c r="I165" i="4"/>
  <c r="I162" i="4"/>
  <c r="I161" i="4"/>
  <c r="I158" i="4"/>
  <c r="I157" i="4"/>
  <c r="I154" i="4"/>
  <c r="I153" i="4"/>
  <c r="I150" i="4"/>
  <c r="I149" i="4"/>
  <c r="I146" i="4"/>
  <c r="I145" i="4"/>
  <c r="I142" i="4"/>
  <c r="I141" i="4"/>
  <c r="I138" i="4"/>
  <c r="I137" i="4"/>
  <c r="I134" i="4"/>
  <c r="I133" i="4"/>
  <c r="I130" i="4"/>
  <c r="I129" i="4"/>
  <c r="I126" i="4"/>
  <c r="I125" i="4"/>
  <c r="I122" i="4"/>
  <c r="I121" i="4"/>
  <c r="I118" i="4"/>
  <c r="I117" i="4"/>
  <c r="I114" i="4"/>
  <c r="I113" i="4"/>
  <c r="I110" i="4"/>
  <c r="I109" i="4"/>
  <c r="I106" i="4"/>
  <c r="I105" i="4"/>
  <c r="I102" i="4"/>
  <c r="I101" i="4"/>
  <c r="I98" i="4"/>
  <c r="I97" i="4"/>
  <c r="I94" i="4"/>
  <c r="I93" i="4"/>
  <c r="I90" i="4"/>
  <c r="I89" i="4"/>
  <c r="I86" i="4"/>
  <c r="I85" i="4"/>
  <c r="I82" i="4"/>
  <c r="I81" i="4"/>
  <c r="I78" i="4"/>
  <c r="I77" i="4"/>
  <c r="I74" i="4"/>
  <c r="I73" i="4"/>
  <c r="I70" i="4"/>
  <c r="I69" i="4"/>
  <c r="I66" i="4"/>
  <c r="I65" i="4"/>
  <c r="I62" i="4"/>
  <c r="I61" i="4"/>
  <c r="I58" i="4"/>
  <c r="I57" i="4"/>
  <c r="I54" i="4"/>
  <c r="I53" i="4"/>
  <c r="I50" i="4"/>
  <c r="I49" i="4"/>
  <c r="I46" i="4"/>
  <c r="I45" i="4"/>
  <c r="I42" i="4"/>
  <c r="I41" i="4"/>
  <c r="I38" i="4"/>
  <c r="I37" i="4"/>
  <c r="I34" i="4"/>
  <c r="I33" i="4"/>
  <c r="I30" i="4"/>
  <c r="I29" i="4"/>
  <c r="I26" i="4"/>
  <c r="I25" i="4"/>
  <c r="I22" i="4"/>
  <c r="I21" i="4"/>
  <c r="I276" i="4"/>
  <c r="I275" i="4"/>
  <c r="I272" i="4"/>
  <c r="I271" i="4"/>
  <c r="I268" i="4"/>
  <c r="I267" i="4"/>
  <c r="I264" i="4"/>
  <c r="I263" i="4"/>
  <c r="I260" i="4"/>
  <c r="I259" i="4"/>
  <c r="I256" i="4"/>
  <c r="I255" i="4"/>
  <c r="I252" i="4"/>
  <c r="I251" i="4"/>
  <c r="I248" i="4"/>
  <c r="I247" i="4"/>
  <c r="I244" i="4"/>
  <c r="I243" i="4"/>
  <c r="I240" i="4"/>
  <c r="I239" i="4"/>
  <c r="I236" i="4"/>
  <c r="I235" i="4"/>
  <c r="I232" i="4"/>
  <c r="I231" i="4"/>
  <c r="I228" i="4"/>
  <c r="I227" i="4"/>
  <c r="I224" i="4"/>
  <c r="I223" i="4"/>
  <c r="I220" i="4"/>
  <c r="I219" i="4"/>
  <c r="I216" i="4"/>
  <c r="I215" i="4"/>
  <c r="I212" i="4"/>
  <c r="I211" i="4"/>
  <c r="I208" i="4"/>
  <c r="I207" i="4"/>
  <c r="I204" i="4"/>
  <c r="I203" i="4"/>
  <c r="I200" i="4"/>
  <c r="I199" i="4"/>
  <c r="I196" i="4"/>
  <c r="I195" i="4"/>
  <c r="I192" i="4"/>
  <c r="I191" i="4"/>
  <c r="I188" i="4"/>
  <c r="I187" i="4"/>
  <c r="I184" i="4"/>
  <c r="I183" i="4"/>
  <c r="I180" i="4"/>
  <c r="I179" i="4"/>
  <c r="I176" i="4"/>
  <c r="I175" i="4"/>
  <c r="I172" i="4"/>
  <c r="I171" i="4"/>
  <c r="I168" i="4"/>
  <c r="I167" i="4"/>
  <c r="I164" i="4"/>
  <c r="I163" i="4"/>
  <c r="I160" i="4"/>
  <c r="I159" i="4"/>
  <c r="I156" i="4"/>
  <c r="I155" i="4"/>
  <c r="I152" i="4"/>
  <c r="I151" i="4"/>
  <c r="I148" i="4"/>
  <c r="I147" i="4"/>
  <c r="I144" i="4"/>
  <c r="I143" i="4"/>
  <c r="I140" i="4"/>
  <c r="I139" i="4"/>
  <c r="I136" i="4"/>
  <c r="I135" i="4"/>
  <c r="I132" i="4"/>
  <c r="I131" i="4"/>
  <c r="I128" i="4"/>
  <c r="I127" i="4"/>
  <c r="I124" i="4"/>
  <c r="I123" i="4"/>
  <c r="I120" i="4"/>
  <c r="I119" i="4"/>
  <c r="I116" i="4"/>
  <c r="I115" i="4"/>
  <c r="I112" i="4"/>
  <c r="I111" i="4"/>
  <c r="I108" i="4"/>
  <c r="I107" i="4"/>
  <c r="I104" i="4"/>
  <c r="I103" i="4"/>
  <c r="I100" i="4"/>
  <c r="I99" i="4"/>
  <c r="I96" i="4"/>
  <c r="I95" i="4"/>
  <c r="I92" i="4"/>
  <c r="I91" i="4"/>
  <c r="I88" i="4"/>
  <c r="I87" i="4"/>
  <c r="I84" i="4"/>
  <c r="I83" i="4"/>
  <c r="I80" i="4"/>
  <c r="I79" i="4"/>
  <c r="I76" i="4"/>
  <c r="I75" i="4"/>
  <c r="I72" i="4"/>
  <c r="I71" i="4"/>
  <c r="I68" i="4"/>
  <c r="I67" i="4"/>
  <c r="I64" i="4"/>
  <c r="I63" i="4"/>
  <c r="I60" i="4"/>
  <c r="I59" i="4"/>
  <c r="I56" i="4"/>
  <c r="I55" i="4"/>
  <c r="I52" i="4"/>
  <c r="I51" i="4"/>
  <c r="I48" i="4"/>
  <c r="I47" i="4"/>
  <c r="I44" i="4"/>
  <c r="I43" i="4"/>
  <c r="I40" i="4"/>
  <c r="I39" i="4"/>
  <c r="I36" i="4"/>
  <c r="I35" i="4"/>
  <c r="I32" i="4"/>
  <c r="I31" i="4"/>
  <c r="I28" i="4"/>
  <c r="I27" i="4"/>
  <c r="I24" i="4"/>
  <c r="I23" i="4"/>
  <c r="I20" i="4"/>
  <c r="O281" i="4"/>
  <c r="P281" i="4" s="1"/>
  <c r="O283" i="4"/>
  <c r="P283" i="4" s="1"/>
  <c r="O285" i="4"/>
  <c r="P285" i="4" s="1"/>
  <c r="O287" i="4"/>
  <c r="P287" i="4" s="1"/>
  <c r="O289" i="4"/>
  <c r="P289" i="4" s="1"/>
  <c r="O291" i="4"/>
  <c r="P291" i="4" s="1"/>
  <c r="O293" i="4"/>
  <c r="P293" i="4" s="1"/>
  <c r="O295" i="4"/>
  <c r="P295" i="4" s="1"/>
  <c r="O297" i="4"/>
  <c r="P297" i="4" s="1"/>
  <c r="O299" i="4"/>
  <c r="P299" i="4" s="1"/>
  <c r="O301" i="4"/>
  <c r="P301" i="4" s="1"/>
  <c r="O303" i="4"/>
  <c r="P303" i="4" s="1"/>
  <c r="H299" i="4"/>
  <c r="I306" i="4" s="1"/>
  <c r="H289" i="4"/>
  <c r="H285" i="4"/>
  <c r="G279" i="4"/>
  <c r="O308" i="4"/>
  <c r="P308" i="4" s="1"/>
  <c r="N20" i="4"/>
  <c r="N18" i="4"/>
  <c r="N16" i="4"/>
  <c r="N29" i="4"/>
  <c r="N31" i="4"/>
  <c r="N33" i="4"/>
  <c r="N35" i="4"/>
  <c r="N37" i="4"/>
  <c r="N39" i="4"/>
  <c r="N41" i="4"/>
  <c r="N43" i="4"/>
  <c r="N45" i="4"/>
  <c r="N47" i="4"/>
  <c r="N49" i="4"/>
  <c r="N51" i="4"/>
  <c r="N53" i="4"/>
  <c r="N55" i="4"/>
  <c r="N57" i="4"/>
  <c r="N59" i="4"/>
  <c r="N61" i="4"/>
  <c r="N63" i="4"/>
  <c r="N65" i="4"/>
  <c r="N67" i="4"/>
  <c r="N69" i="4"/>
  <c r="N71" i="4"/>
  <c r="N73" i="4"/>
  <c r="N75" i="4"/>
  <c r="N77" i="4"/>
  <c r="N79" i="4"/>
  <c r="N81" i="4"/>
  <c r="N83" i="4"/>
  <c r="N85" i="4"/>
  <c r="N87" i="4"/>
  <c r="N89" i="4"/>
  <c r="N91" i="4"/>
  <c r="N93" i="4"/>
  <c r="N95" i="4"/>
  <c r="N97" i="4"/>
  <c r="N99" i="4"/>
  <c r="N101" i="4"/>
  <c r="N103" i="4"/>
  <c r="N105" i="4"/>
  <c r="N107" i="4"/>
  <c r="N109" i="4"/>
  <c r="N111" i="4"/>
  <c r="N113" i="4"/>
  <c r="N115" i="4"/>
  <c r="N117" i="4"/>
  <c r="N119" i="4"/>
  <c r="N121" i="4"/>
  <c r="N123" i="4"/>
  <c r="N125" i="4"/>
  <c r="N127" i="4"/>
  <c r="N129" i="4"/>
  <c r="N131" i="4"/>
  <c r="N133" i="4"/>
  <c r="N135" i="4"/>
  <c r="N137" i="4"/>
  <c r="N139" i="4"/>
  <c r="N141" i="4"/>
  <c r="N143" i="4"/>
  <c r="N145" i="4"/>
  <c r="N147" i="4"/>
  <c r="N149" i="4"/>
  <c r="N151" i="4"/>
  <c r="N153" i="4"/>
  <c r="N155" i="4"/>
  <c r="N157" i="4"/>
  <c r="N159" i="4"/>
  <c r="N161" i="4"/>
  <c r="N163" i="4"/>
  <c r="N165" i="4"/>
  <c r="N167" i="4"/>
  <c r="N169" i="4"/>
  <c r="N171" i="4"/>
  <c r="N173" i="4"/>
  <c r="N175" i="4"/>
  <c r="N177" i="4"/>
  <c r="N179" i="4"/>
  <c r="N181" i="4"/>
  <c r="N183" i="4"/>
  <c r="N185" i="4"/>
  <c r="N187" i="4"/>
  <c r="N189" i="4"/>
  <c r="N191" i="4"/>
  <c r="N193" i="4"/>
  <c r="N195" i="4"/>
  <c r="N197" i="4"/>
  <c r="N199" i="4"/>
  <c r="N201" i="4"/>
  <c r="N203" i="4"/>
  <c r="N205" i="4"/>
  <c r="N207" i="4"/>
  <c r="N209" i="4"/>
  <c r="N211" i="4"/>
  <c r="N213" i="4"/>
  <c r="N215" i="4"/>
  <c r="N217" i="4"/>
  <c r="N219" i="4"/>
  <c r="N221" i="4"/>
  <c r="N223" i="4"/>
  <c r="N225" i="4"/>
  <c r="N227" i="4"/>
  <c r="N229" i="4"/>
  <c r="N231" i="4"/>
  <c r="N233" i="4"/>
  <c r="N235" i="4"/>
  <c r="N237" i="4"/>
  <c r="N30" i="4"/>
  <c r="N32" i="4"/>
  <c r="N34" i="4"/>
  <c r="N36" i="4"/>
  <c r="N38" i="4"/>
  <c r="N40" i="4"/>
  <c r="N42" i="4"/>
  <c r="N44" i="4"/>
  <c r="N46" i="4"/>
  <c r="N48" i="4"/>
  <c r="N50" i="4"/>
  <c r="N52" i="4"/>
  <c r="N54" i="4"/>
  <c r="N56" i="4"/>
  <c r="N58" i="4"/>
  <c r="N60" i="4"/>
  <c r="N62" i="4"/>
  <c r="N64" i="4"/>
  <c r="N66" i="4"/>
  <c r="N68" i="4"/>
  <c r="N70" i="4"/>
  <c r="N72" i="4"/>
  <c r="N74" i="4"/>
  <c r="N76" i="4"/>
  <c r="N78" i="4"/>
  <c r="N80" i="4"/>
  <c r="N82" i="4"/>
  <c r="N84" i="4"/>
  <c r="N86" i="4"/>
  <c r="N88" i="4"/>
  <c r="N90" i="4"/>
  <c r="N92" i="4"/>
  <c r="N94" i="4"/>
  <c r="N96" i="4"/>
  <c r="N98" i="4"/>
  <c r="N100" i="4"/>
  <c r="N102" i="4"/>
  <c r="N104" i="4"/>
  <c r="N106" i="4"/>
  <c r="N108" i="4"/>
  <c r="N110" i="4"/>
  <c r="N112" i="4"/>
  <c r="N114" i="4"/>
  <c r="N116" i="4"/>
  <c r="N118" i="4"/>
  <c r="N120" i="4"/>
  <c r="N122" i="4"/>
  <c r="N124" i="4"/>
  <c r="N126" i="4"/>
  <c r="N128" i="4"/>
  <c r="N130" i="4"/>
  <c r="N132" i="4"/>
  <c r="N134" i="4"/>
  <c r="N136" i="4"/>
  <c r="N138" i="4"/>
  <c r="N140" i="4"/>
  <c r="N142" i="4"/>
  <c r="N144" i="4"/>
  <c r="N146" i="4"/>
  <c r="N148" i="4"/>
  <c r="N150" i="4"/>
  <c r="N152" i="4"/>
  <c r="N154" i="4"/>
  <c r="N156" i="4"/>
  <c r="N158" i="4"/>
  <c r="N160" i="4"/>
  <c r="N162" i="4"/>
  <c r="N164" i="4"/>
  <c r="N166" i="4"/>
  <c r="N168" i="4"/>
  <c r="N170" i="4"/>
  <c r="N172" i="4"/>
  <c r="N174" i="4"/>
  <c r="N176" i="4"/>
  <c r="N178" i="4"/>
  <c r="N180" i="4"/>
  <c r="N182" i="4"/>
  <c r="N184" i="4"/>
  <c r="N186" i="4"/>
  <c r="N188" i="4"/>
  <c r="N190" i="4"/>
  <c r="N192" i="4"/>
  <c r="N194" i="4"/>
  <c r="N196" i="4"/>
  <c r="N198" i="4"/>
  <c r="N200" i="4"/>
  <c r="N202" i="4"/>
  <c r="N204" i="4"/>
  <c r="N206" i="4"/>
  <c r="N208" i="4"/>
  <c r="N210" i="4"/>
  <c r="N212" i="4"/>
  <c r="N214" i="4"/>
  <c r="N216" i="4"/>
  <c r="N218" i="4"/>
  <c r="N220" i="4"/>
  <c r="N222" i="4"/>
  <c r="N224" i="4"/>
  <c r="N226" i="4"/>
  <c r="N228" i="4"/>
  <c r="N230" i="4"/>
  <c r="N232" i="4"/>
  <c r="N234" i="4"/>
  <c r="N236" i="4"/>
  <c r="N238" i="4"/>
  <c r="N240" i="4"/>
  <c r="N242" i="4"/>
  <c r="N244" i="4"/>
  <c r="N246" i="4"/>
  <c r="N248" i="4"/>
  <c r="N250" i="4"/>
  <c r="N252" i="4"/>
  <c r="N254" i="4"/>
  <c r="N256" i="4"/>
  <c r="N258" i="4"/>
  <c r="N260" i="4"/>
  <c r="N262" i="4"/>
  <c r="N264" i="4"/>
  <c r="N266" i="4"/>
  <c r="N268" i="4"/>
  <c r="N270" i="4"/>
  <c r="N272" i="4"/>
  <c r="N274" i="4"/>
  <c r="N276" i="4"/>
  <c r="N278" i="4"/>
  <c r="O280" i="4" s="1"/>
  <c r="P280" i="4" s="1"/>
  <c r="AH307" i="4"/>
  <c r="AH299" i="4"/>
  <c r="AH291" i="4"/>
  <c r="AH283" i="4"/>
  <c r="AH275" i="4"/>
  <c r="AH267" i="4"/>
  <c r="AH259" i="4"/>
  <c r="AH251" i="4"/>
  <c r="AH303" i="4"/>
  <c r="AH295" i="4"/>
  <c r="AH287" i="4"/>
  <c r="AH279" i="4"/>
  <c r="AH271" i="4"/>
  <c r="AH263" i="4"/>
  <c r="AH255" i="4"/>
  <c r="AH247" i="4"/>
  <c r="AG149" i="4"/>
  <c r="AG147" i="4"/>
  <c r="AG145" i="4"/>
  <c r="AG143" i="4"/>
  <c r="AG141" i="4"/>
  <c r="AG139" i="4"/>
  <c r="AG137" i="4"/>
  <c r="AG135" i="4"/>
  <c r="AG133" i="4"/>
  <c r="AG131" i="4"/>
  <c r="AG129" i="4"/>
  <c r="AG127" i="4"/>
  <c r="AG125" i="4"/>
  <c r="AG123" i="4"/>
  <c r="AG121" i="4"/>
  <c r="AG117" i="4"/>
  <c r="AG115" i="4"/>
  <c r="AG113" i="4"/>
  <c r="AG111" i="4"/>
  <c r="AG109" i="4"/>
  <c r="AG107" i="4"/>
  <c r="AG105" i="4"/>
  <c r="AG103" i="4"/>
  <c r="AG101" i="4"/>
  <c r="AG99" i="4"/>
  <c r="AG97" i="4"/>
  <c r="AG95" i="4"/>
  <c r="AG93" i="4"/>
  <c r="AG91" i="4"/>
  <c r="AG89" i="4"/>
  <c r="AG87" i="4"/>
  <c r="AG85" i="4"/>
  <c r="AG83" i="4"/>
  <c r="AG81" i="4"/>
  <c r="AG79" i="4"/>
  <c r="AG77" i="4"/>
  <c r="AG75" i="4"/>
  <c r="AG73" i="4"/>
  <c r="AG71" i="4"/>
  <c r="AG69" i="4"/>
  <c r="AG67" i="4"/>
  <c r="AG65" i="4"/>
  <c r="AG63" i="4"/>
  <c r="AG61" i="4"/>
  <c r="AG59" i="4"/>
  <c r="AG57" i="4"/>
  <c r="AG55" i="4"/>
  <c r="AG53" i="4"/>
  <c r="AG51" i="4"/>
  <c r="AG49" i="4"/>
  <c r="AG47" i="4"/>
  <c r="AG45" i="4"/>
  <c r="AG43" i="4"/>
  <c r="AG41" i="4"/>
  <c r="AH306" i="4"/>
  <c r="AH302" i="4"/>
  <c r="AH298" i="4"/>
  <c r="AH294" i="4"/>
  <c r="AH290" i="4"/>
  <c r="AH286" i="4"/>
  <c r="AH282" i="4"/>
  <c r="AH278" i="4"/>
  <c r="AH274" i="4"/>
  <c r="AH270" i="4"/>
  <c r="AH266" i="4"/>
  <c r="AH262" i="4"/>
  <c r="AH258" i="4"/>
  <c r="AH254" i="4"/>
  <c r="AH250" i="4"/>
  <c r="AH246" i="4"/>
  <c r="AH243" i="4"/>
  <c r="AG212" i="4"/>
  <c r="AH211" i="4"/>
  <c r="AG209" i="4"/>
  <c r="AG207" i="4"/>
  <c r="AG175" i="4"/>
  <c r="AG167" i="4"/>
  <c r="AG159" i="4"/>
  <c r="AG148" i="4"/>
  <c r="AG146" i="4"/>
  <c r="AG144" i="4"/>
  <c r="AG142" i="4"/>
  <c r="AG140" i="4"/>
  <c r="AG138" i="4"/>
  <c r="AG136" i="4"/>
  <c r="AG134" i="4"/>
  <c r="AH132" i="4"/>
  <c r="AH130" i="4"/>
  <c r="AH128" i="4"/>
  <c r="AH126" i="4"/>
  <c r="AH124" i="4"/>
  <c r="AH122" i="4"/>
  <c r="AH120" i="4"/>
  <c r="AG119" i="4"/>
  <c r="AH118" i="4"/>
  <c r="AH116" i="4"/>
  <c r="AH114" i="4"/>
  <c r="AH112" i="4"/>
  <c r="AH110" i="4"/>
  <c r="AH108" i="4"/>
  <c r="AH106" i="4"/>
  <c r="AH104" i="4"/>
  <c r="AH102" i="4"/>
  <c r="AH100" i="4"/>
  <c r="AH98" i="4"/>
  <c r="AH96" i="4"/>
  <c r="AH94" i="4"/>
  <c r="AH92" i="4"/>
  <c r="AH90" i="4"/>
  <c r="AH88" i="4"/>
  <c r="AH86" i="4"/>
  <c r="AH84" i="4"/>
  <c r="AH82" i="4"/>
  <c r="AH80" i="4"/>
  <c r="AH78" i="4"/>
  <c r="AH76" i="4"/>
  <c r="AH74" i="4"/>
  <c r="AH72" i="4"/>
  <c r="AH70" i="4"/>
  <c r="AH68" i="4"/>
  <c r="AH66" i="4"/>
  <c r="AH64" i="4"/>
  <c r="AH62" i="4"/>
  <c r="AH60" i="4"/>
  <c r="AH58" i="4"/>
  <c r="AH56" i="4"/>
  <c r="AH54" i="4"/>
  <c r="AH52" i="4"/>
  <c r="AH50" i="4"/>
  <c r="AH48" i="4"/>
  <c r="AH46" i="4"/>
  <c r="AH44" i="4"/>
  <c r="AH42" i="4"/>
  <c r="AH305" i="4"/>
  <c r="AG304" i="4"/>
  <c r="AH301" i="4"/>
  <c r="AG300" i="4"/>
  <c r="AH297" i="4"/>
  <c r="AG296" i="4"/>
  <c r="AH293" i="4"/>
  <c r="AG292" i="4"/>
  <c r="AH289" i="4"/>
  <c r="AG288" i="4"/>
  <c r="AH285" i="4"/>
  <c r="AG284" i="4"/>
  <c r="AH281" i="4"/>
  <c r="AG280" i="4"/>
  <c r="AH277" i="4"/>
  <c r="AG276" i="4"/>
  <c r="AH273" i="4"/>
  <c r="AG272" i="4"/>
  <c r="AH269" i="4"/>
  <c r="AG268" i="4"/>
  <c r="AH265" i="4"/>
  <c r="AG264" i="4"/>
  <c r="AH261" i="4"/>
  <c r="AG260" i="4"/>
  <c r="AH257" i="4"/>
  <c r="AG256" i="4"/>
  <c r="AH253" i="4"/>
  <c r="AG252" i="4"/>
  <c r="AH249" i="4"/>
  <c r="AG248" i="4"/>
  <c r="AH245" i="4"/>
  <c r="AG244" i="4"/>
  <c r="AH242" i="4"/>
  <c r="AH213" i="4"/>
  <c r="AG210" i="4"/>
  <c r="AG171" i="4"/>
  <c r="AG163" i="4"/>
  <c r="AG155" i="4"/>
  <c r="AG208" i="4"/>
  <c r="AG180" i="4"/>
  <c r="AG177" i="4"/>
  <c r="AG176" i="4"/>
  <c r="AG173" i="4"/>
  <c r="AG172" i="4"/>
  <c r="AG169" i="4"/>
  <c r="AG168" i="4"/>
  <c r="AG165" i="4"/>
  <c r="AG164" i="4"/>
  <c r="AG161" i="4"/>
  <c r="AG160" i="4"/>
  <c r="AG157" i="4"/>
  <c r="AG156" i="4"/>
  <c r="AG153" i="4"/>
  <c r="AG152" i="4"/>
  <c r="AG178" i="4"/>
  <c r="AG174" i="4"/>
  <c r="AG170" i="4"/>
  <c r="AG166" i="4"/>
  <c r="AG162" i="4"/>
  <c r="AG158" i="4"/>
  <c r="AG154" i="4"/>
  <c r="AH241" i="4"/>
  <c r="AH237" i="4"/>
  <c r="AH233" i="4"/>
  <c r="AG206" i="4"/>
  <c r="AG204" i="4"/>
  <c r="AG200" i="4"/>
  <c r="O29" i="4"/>
  <c r="P29" i="4" s="1"/>
  <c r="O27" i="4"/>
  <c r="P27" i="4" s="1"/>
  <c r="O25" i="4"/>
  <c r="P25" i="4" s="1"/>
  <c r="O23" i="4"/>
  <c r="P23" i="4" s="1"/>
  <c r="O21" i="4"/>
  <c r="P21" i="4" s="1"/>
  <c r="O19" i="4"/>
  <c r="P19" i="4" s="1"/>
  <c r="O28" i="4"/>
  <c r="P28" i="4" s="1"/>
  <c r="O26" i="4"/>
  <c r="P26" i="4" s="1"/>
  <c r="O24" i="4"/>
  <c r="P24" i="4" s="1"/>
  <c r="O22" i="4"/>
  <c r="P22" i="4" s="1"/>
  <c r="O20" i="4"/>
  <c r="P20" i="4" s="1"/>
  <c r="O18" i="4"/>
  <c r="P18" i="4" s="1"/>
  <c r="H308" i="4"/>
  <c r="I308" i="4" s="1"/>
  <c r="H6" i="4"/>
  <c r="I19" i="4" s="1"/>
  <c r="H5" i="4"/>
  <c r="H4" i="4"/>
  <c r="Y4" i="4"/>
  <c r="Z4" i="4" s="1"/>
  <c r="I29" i="2"/>
  <c r="E5" i="2"/>
  <c r="D5" i="2"/>
  <c r="W35" i="5" l="1"/>
  <c r="Y36" i="5"/>
  <c r="P4" i="5"/>
  <c r="P5" i="5"/>
  <c r="P280" i="5"/>
  <c r="P6" i="5"/>
  <c r="P8" i="5"/>
  <c r="P10" i="5"/>
  <c r="P12" i="5"/>
  <c r="P14" i="5"/>
  <c r="P15" i="5"/>
  <c r="P16" i="5"/>
  <c r="P18" i="5"/>
  <c r="P117" i="5"/>
  <c r="P237" i="5"/>
  <c r="P276" i="5"/>
  <c r="P43" i="5"/>
  <c r="P164" i="5"/>
  <c r="P7" i="5"/>
  <c r="P9" i="5"/>
  <c r="P11" i="5"/>
  <c r="P13" i="5"/>
  <c r="P17" i="5"/>
  <c r="P19" i="5"/>
  <c r="P44" i="5"/>
  <c r="P46" i="5"/>
  <c r="P48" i="5"/>
  <c r="P50" i="5"/>
  <c r="P52" i="5"/>
  <c r="P165" i="5"/>
  <c r="P167" i="5"/>
  <c r="P242" i="5"/>
  <c r="P244" i="5"/>
  <c r="P246" i="5"/>
  <c r="P248" i="5"/>
  <c r="P250" i="5"/>
  <c r="P252" i="5"/>
  <c r="P45" i="5"/>
  <c r="P47" i="5"/>
  <c r="P49" i="5"/>
  <c r="P51" i="5"/>
  <c r="P53" i="5"/>
  <c r="P166" i="5"/>
  <c r="P241" i="5"/>
  <c r="P243" i="5"/>
  <c r="P245" i="5"/>
  <c r="P247" i="5"/>
  <c r="P249" i="5"/>
  <c r="P251" i="5"/>
  <c r="P253" i="5"/>
  <c r="P31" i="5"/>
  <c r="P41" i="5"/>
  <c r="P61" i="5"/>
  <c r="P290" i="5"/>
  <c r="P145" i="5"/>
  <c r="P147" i="5"/>
  <c r="P149" i="5"/>
  <c r="P151" i="5"/>
  <c r="P153" i="5"/>
  <c r="P155" i="5"/>
  <c r="P157" i="5"/>
  <c r="P159" i="5"/>
  <c r="P161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6" i="5"/>
  <c r="P148" i="5"/>
  <c r="P150" i="5"/>
  <c r="P152" i="5"/>
  <c r="P154" i="5"/>
  <c r="P156" i="5"/>
  <c r="P158" i="5"/>
  <c r="P160" i="5"/>
  <c r="P162" i="5"/>
  <c r="P163" i="5"/>
  <c r="P271" i="5"/>
  <c r="P287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28" i="5"/>
  <c r="P30" i="5"/>
  <c r="P32" i="5"/>
  <c r="P34" i="5"/>
  <c r="P36" i="5"/>
  <c r="P59" i="5"/>
  <c r="P27" i="5"/>
  <c r="P60" i="5"/>
  <c r="P65" i="5"/>
  <c r="P67" i="5"/>
  <c r="P69" i="5"/>
  <c r="P71" i="5"/>
  <c r="P73" i="5"/>
  <c r="P75" i="5"/>
  <c r="P77" i="5"/>
  <c r="P79" i="5"/>
  <c r="P81" i="5"/>
  <c r="P83" i="5"/>
  <c r="P85" i="5"/>
  <c r="P87" i="5"/>
  <c r="P89" i="5"/>
  <c r="P91" i="5"/>
  <c r="P93" i="5"/>
  <c r="P119" i="5"/>
  <c r="P121" i="5"/>
  <c r="P123" i="5"/>
  <c r="P125" i="5"/>
  <c r="P127" i="5"/>
  <c r="P128" i="5"/>
  <c r="P115" i="5"/>
  <c r="P256" i="5"/>
  <c r="P257" i="5"/>
  <c r="P258" i="5"/>
  <c r="P259" i="5"/>
  <c r="P260" i="5"/>
  <c r="P262" i="5"/>
  <c r="P263" i="5"/>
  <c r="P275" i="5"/>
  <c r="P33" i="5"/>
  <c r="P35" i="5"/>
  <c r="P37" i="5"/>
  <c r="P40" i="5"/>
  <c r="P62" i="5"/>
  <c r="P63" i="5"/>
  <c r="P42" i="5"/>
  <c r="P58" i="5"/>
  <c r="P64" i="5"/>
  <c r="P66" i="5"/>
  <c r="P68" i="5"/>
  <c r="P70" i="5"/>
  <c r="P72" i="5"/>
  <c r="P74" i="5"/>
  <c r="P76" i="5"/>
  <c r="P78" i="5"/>
  <c r="P80" i="5"/>
  <c r="P82" i="5"/>
  <c r="P84" i="5"/>
  <c r="P86" i="5"/>
  <c r="P88" i="5"/>
  <c r="P90" i="5"/>
  <c r="P92" i="5"/>
  <c r="P118" i="5"/>
  <c r="P120" i="5"/>
  <c r="P122" i="5"/>
  <c r="P124" i="5"/>
  <c r="P126" i="5"/>
  <c r="P129" i="5"/>
  <c r="P261" i="5"/>
  <c r="I18" i="4"/>
  <c r="Q28" i="4"/>
  <c r="O278" i="4"/>
  <c r="P278" i="4" s="1"/>
  <c r="O274" i="4"/>
  <c r="P274" i="4" s="1"/>
  <c r="O270" i="4"/>
  <c r="P270" i="4" s="1"/>
  <c r="O266" i="4"/>
  <c r="P266" i="4" s="1"/>
  <c r="O262" i="4"/>
  <c r="P262" i="4" s="1"/>
  <c r="O258" i="4"/>
  <c r="P258" i="4" s="1"/>
  <c r="O254" i="4"/>
  <c r="P254" i="4" s="1"/>
  <c r="O250" i="4"/>
  <c r="P250" i="4" s="1"/>
  <c r="O246" i="4"/>
  <c r="P246" i="4" s="1"/>
  <c r="O242" i="4"/>
  <c r="P242" i="4" s="1"/>
  <c r="O238" i="4"/>
  <c r="P238" i="4" s="1"/>
  <c r="O234" i="4"/>
  <c r="P234" i="4" s="1"/>
  <c r="O230" i="4"/>
  <c r="P230" i="4" s="1"/>
  <c r="O226" i="4"/>
  <c r="P226" i="4" s="1"/>
  <c r="O222" i="4"/>
  <c r="P222" i="4" s="1"/>
  <c r="O218" i="4"/>
  <c r="P218" i="4" s="1"/>
  <c r="O214" i="4"/>
  <c r="P214" i="4" s="1"/>
  <c r="O210" i="4"/>
  <c r="P210" i="4" s="1"/>
  <c r="O206" i="4"/>
  <c r="P206" i="4" s="1"/>
  <c r="O202" i="4"/>
  <c r="P202" i="4" s="1"/>
  <c r="O198" i="4"/>
  <c r="P198" i="4" s="1"/>
  <c r="O194" i="4"/>
  <c r="P194" i="4" s="1"/>
  <c r="O190" i="4"/>
  <c r="P190" i="4" s="1"/>
  <c r="O186" i="4"/>
  <c r="P186" i="4" s="1"/>
  <c r="O182" i="4"/>
  <c r="P182" i="4" s="1"/>
  <c r="O178" i="4"/>
  <c r="P178" i="4" s="1"/>
  <c r="O174" i="4"/>
  <c r="P174" i="4" s="1"/>
  <c r="O170" i="4"/>
  <c r="P170" i="4" s="1"/>
  <c r="O166" i="4"/>
  <c r="P166" i="4" s="1"/>
  <c r="O162" i="4"/>
  <c r="P162" i="4" s="1"/>
  <c r="O158" i="4"/>
  <c r="P158" i="4" s="1"/>
  <c r="O154" i="4"/>
  <c r="P154" i="4" s="1"/>
  <c r="O150" i="4"/>
  <c r="P150" i="4" s="1"/>
  <c r="O146" i="4"/>
  <c r="P146" i="4" s="1"/>
  <c r="O142" i="4"/>
  <c r="P142" i="4" s="1"/>
  <c r="O138" i="4"/>
  <c r="P138" i="4" s="1"/>
  <c r="O134" i="4"/>
  <c r="P134" i="4" s="1"/>
  <c r="O130" i="4"/>
  <c r="P130" i="4" s="1"/>
  <c r="O126" i="4"/>
  <c r="P126" i="4" s="1"/>
  <c r="O122" i="4"/>
  <c r="P122" i="4" s="1"/>
  <c r="O118" i="4"/>
  <c r="P118" i="4" s="1"/>
  <c r="O114" i="4"/>
  <c r="P114" i="4" s="1"/>
  <c r="O110" i="4"/>
  <c r="P110" i="4" s="1"/>
  <c r="O106" i="4"/>
  <c r="P106" i="4" s="1"/>
  <c r="O102" i="4"/>
  <c r="P102" i="4" s="1"/>
  <c r="O98" i="4"/>
  <c r="P98" i="4" s="1"/>
  <c r="O94" i="4"/>
  <c r="P94" i="4" s="1"/>
  <c r="O90" i="4"/>
  <c r="P90" i="4" s="1"/>
  <c r="O86" i="4"/>
  <c r="P86" i="4" s="1"/>
  <c r="O82" i="4"/>
  <c r="P82" i="4" s="1"/>
  <c r="O78" i="4"/>
  <c r="P78" i="4" s="1"/>
  <c r="O74" i="4"/>
  <c r="P74" i="4" s="1"/>
  <c r="O70" i="4"/>
  <c r="P70" i="4" s="1"/>
  <c r="O66" i="4"/>
  <c r="P66" i="4" s="1"/>
  <c r="O62" i="4"/>
  <c r="P62" i="4" s="1"/>
  <c r="O58" i="4"/>
  <c r="P58" i="4" s="1"/>
  <c r="O54" i="4"/>
  <c r="P54" i="4" s="1"/>
  <c r="O50" i="4"/>
  <c r="P50" i="4" s="1"/>
  <c r="O46" i="4"/>
  <c r="P46" i="4" s="1"/>
  <c r="O42" i="4"/>
  <c r="P42" i="4" s="1"/>
  <c r="O38" i="4"/>
  <c r="P38" i="4" s="1"/>
  <c r="O34" i="4"/>
  <c r="P34" i="4" s="1"/>
  <c r="I298" i="4"/>
  <c r="O306" i="4"/>
  <c r="P306" i="4" s="1"/>
  <c r="O302" i="4"/>
  <c r="P302" i="4" s="1"/>
  <c r="O298" i="4"/>
  <c r="P298" i="4" s="1"/>
  <c r="O294" i="4"/>
  <c r="P294" i="4" s="1"/>
  <c r="O290" i="4"/>
  <c r="P290" i="4" s="1"/>
  <c r="O286" i="4"/>
  <c r="P286" i="4" s="1"/>
  <c r="O282" i="4"/>
  <c r="P282" i="4" s="1"/>
  <c r="I302" i="4"/>
  <c r="AH133" i="4"/>
  <c r="AH135" i="4"/>
  <c r="AH137" i="4"/>
  <c r="AH139" i="4"/>
  <c r="AH141" i="4"/>
  <c r="AH143" i="4"/>
  <c r="AH145" i="4"/>
  <c r="AH147" i="4"/>
  <c r="AH149" i="4"/>
  <c r="AH153" i="4"/>
  <c r="AH155" i="4"/>
  <c r="AH157" i="4"/>
  <c r="AH159" i="4"/>
  <c r="AH161" i="4"/>
  <c r="AH163" i="4"/>
  <c r="AH165" i="4"/>
  <c r="AH167" i="4"/>
  <c r="AH169" i="4"/>
  <c r="AH171" i="4"/>
  <c r="AH173" i="4"/>
  <c r="AH175" i="4"/>
  <c r="AH177" i="4"/>
  <c r="AH207" i="4"/>
  <c r="AH209" i="4"/>
  <c r="AG211" i="4"/>
  <c r="AG42" i="4"/>
  <c r="AG44" i="4"/>
  <c r="AG46" i="4"/>
  <c r="AG48" i="4"/>
  <c r="AG50" i="4"/>
  <c r="AG52" i="4"/>
  <c r="AG54" i="4"/>
  <c r="AG56" i="4"/>
  <c r="AG58" i="4"/>
  <c r="AG60" i="4"/>
  <c r="AG62" i="4"/>
  <c r="AG64" i="4"/>
  <c r="AG66" i="4"/>
  <c r="AG68" i="4"/>
  <c r="AG70" i="4"/>
  <c r="AG72" i="4"/>
  <c r="AG74" i="4"/>
  <c r="AG76" i="4"/>
  <c r="AG78" i="4"/>
  <c r="AG80" i="4"/>
  <c r="AG82" i="4"/>
  <c r="AG84" i="4"/>
  <c r="AG86" i="4"/>
  <c r="AG88" i="4"/>
  <c r="AG90" i="4"/>
  <c r="AG92" i="4"/>
  <c r="AG94" i="4"/>
  <c r="AG96" i="4"/>
  <c r="AG98" i="4"/>
  <c r="AG100" i="4"/>
  <c r="AG102" i="4"/>
  <c r="AG104" i="4"/>
  <c r="AG106" i="4"/>
  <c r="AG108" i="4"/>
  <c r="AG110" i="4"/>
  <c r="AG112" i="4"/>
  <c r="AG114" i="4"/>
  <c r="AG116" i="4"/>
  <c r="AG118" i="4"/>
  <c r="AG120" i="4"/>
  <c r="AG122" i="4"/>
  <c r="AG124" i="4"/>
  <c r="AG126" i="4"/>
  <c r="AG128" i="4"/>
  <c r="AG130" i="4"/>
  <c r="AG132" i="4"/>
  <c r="O304" i="4"/>
  <c r="P304" i="4" s="1"/>
  <c r="O300" i="4"/>
  <c r="P300" i="4" s="1"/>
  <c r="O296" i="4"/>
  <c r="P296" i="4" s="1"/>
  <c r="O292" i="4"/>
  <c r="P292" i="4" s="1"/>
  <c r="O288" i="4"/>
  <c r="P288" i="4" s="1"/>
  <c r="O284" i="4"/>
  <c r="P284" i="4" s="1"/>
  <c r="Q284" i="4" s="1"/>
  <c r="AG213" i="4"/>
  <c r="AG233" i="4"/>
  <c r="AG237" i="4"/>
  <c r="AG241" i="4"/>
  <c r="AG243" i="4"/>
  <c r="AG245" i="4"/>
  <c r="AG247" i="4"/>
  <c r="AG249" i="4"/>
  <c r="AG251" i="4"/>
  <c r="AG253" i="4"/>
  <c r="AG255" i="4"/>
  <c r="AG257" i="4"/>
  <c r="AG259" i="4"/>
  <c r="AG261" i="4"/>
  <c r="AG263" i="4"/>
  <c r="AG265" i="4"/>
  <c r="AG267" i="4"/>
  <c r="AG269" i="4"/>
  <c r="AG271" i="4"/>
  <c r="AG273" i="4"/>
  <c r="AG275" i="4"/>
  <c r="AG277" i="4"/>
  <c r="AG279" i="4"/>
  <c r="AG281" i="4"/>
  <c r="AG283" i="4"/>
  <c r="AG285" i="4"/>
  <c r="AG287" i="4"/>
  <c r="AG289" i="4"/>
  <c r="AG291" i="4"/>
  <c r="AG293" i="4"/>
  <c r="AG295" i="4"/>
  <c r="AG297" i="4"/>
  <c r="AG299" i="4"/>
  <c r="AG301" i="4"/>
  <c r="AG303" i="4"/>
  <c r="AG305" i="4"/>
  <c r="AG307" i="4"/>
  <c r="AH134" i="4"/>
  <c r="AH136" i="4"/>
  <c r="AH138" i="4"/>
  <c r="AH140" i="4"/>
  <c r="AH142" i="4"/>
  <c r="AH144" i="4"/>
  <c r="AH146" i="4"/>
  <c r="AH148" i="4"/>
  <c r="AH152" i="4"/>
  <c r="AH154" i="4"/>
  <c r="AH156" i="4"/>
  <c r="AH158" i="4"/>
  <c r="AH160" i="4"/>
  <c r="AH162" i="4"/>
  <c r="AH164" i="4"/>
  <c r="AH166" i="4"/>
  <c r="AH168" i="4"/>
  <c r="AH170" i="4"/>
  <c r="AH172" i="4"/>
  <c r="AH174" i="4"/>
  <c r="AH176" i="4"/>
  <c r="AH178" i="4"/>
  <c r="AH180" i="4"/>
  <c r="AH200" i="4"/>
  <c r="AH204" i="4"/>
  <c r="AH206" i="4"/>
  <c r="AH208" i="4"/>
  <c r="AH210" i="4"/>
  <c r="AH41" i="4"/>
  <c r="AH43" i="4"/>
  <c r="AH45" i="4"/>
  <c r="AH47" i="4"/>
  <c r="AH49" i="4"/>
  <c r="AH51" i="4"/>
  <c r="AH53" i="4"/>
  <c r="AH55" i="4"/>
  <c r="AH57" i="4"/>
  <c r="AH59" i="4"/>
  <c r="AH61" i="4"/>
  <c r="AH63" i="4"/>
  <c r="AH65" i="4"/>
  <c r="AH67" i="4"/>
  <c r="AH69" i="4"/>
  <c r="AH71" i="4"/>
  <c r="AH73" i="4"/>
  <c r="AH75" i="4"/>
  <c r="AH77" i="4"/>
  <c r="AH79" i="4"/>
  <c r="AH81" i="4"/>
  <c r="AH83" i="4"/>
  <c r="AH85" i="4"/>
  <c r="AH87" i="4"/>
  <c r="AH89" i="4"/>
  <c r="AH91" i="4"/>
  <c r="AH93" i="4"/>
  <c r="AH95" i="4"/>
  <c r="AH97" i="4"/>
  <c r="AH99" i="4"/>
  <c r="AH101" i="4"/>
  <c r="AH103" i="4"/>
  <c r="AH105" i="4"/>
  <c r="AH107" i="4"/>
  <c r="AH109" i="4"/>
  <c r="AH111" i="4"/>
  <c r="AH113" i="4"/>
  <c r="AH115" i="4"/>
  <c r="AH117" i="4"/>
  <c r="AH119" i="4"/>
  <c r="AH121" i="4"/>
  <c r="AH123" i="4"/>
  <c r="AH125" i="4"/>
  <c r="AH127" i="4"/>
  <c r="AH129" i="4"/>
  <c r="AH131" i="4"/>
  <c r="O307" i="4"/>
  <c r="P307" i="4" s="1"/>
  <c r="AH212" i="4"/>
  <c r="AH244" i="4"/>
  <c r="AH248" i="4"/>
  <c r="AH252" i="4"/>
  <c r="AH256" i="4"/>
  <c r="AH260" i="4"/>
  <c r="AH264" i="4"/>
  <c r="AH268" i="4"/>
  <c r="AH272" i="4"/>
  <c r="AH276" i="4"/>
  <c r="AH280" i="4"/>
  <c r="AH284" i="4"/>
  <c r="AH288" i="4"/>
  <c r="AH292" i="4"/>
  <c r="AH296" i="4"/>
  <c r="AH300" i="4"/>
  <c r="AH304" i="4"/>
  <c r="Q300" i="4"/>
  <c r="Q296" i="4"/>
  <c r="Q292" i="4"/>
  <c r="Q288" i="4"/>
  <c r="AG242" i="4"/>
  <c r="AG246" i="4"/>
  <c r="AG250" i="4"/>
  <c r="AG254" i="4"/>
  <c r="AG258" i="4"/>
  <c r="AG262" i="4"/>
  <c r="AG266" i="4"/>
  <c r="AG270" i="4"/>
  <c r="AG274" i="4"/>
  <c r="AG278" i="4"/>
  <c r="AG282" i="4"/>
  <c r="AG286" i="4"/>
  <c r="AG290" i="4"/>
  <c r="AG294" i="4"/>
  <c r="AG298" i="4"/>
  <c r="AG302" i="4"/>
  <c r="AG306" i="4"/>
  <c r="O305" i="4"/>
  <c r="P305" i="4" s="1"/>
  <c r="Q305" i="4" s="1"/>
  <c r="I17" i="4"/>
  <c r="Q22" i="4"/>
  <c r="Q26" i="4"/>
  <c r="O276" i="4"/>
  <c r="P276" i="4" s="1"/>
  <c r="O272" i="4"/>
  <c r="P272" i="4" s="1"/>
  <c r="O268" i="4"/>
  <c r="P268" i="4" s="1"/>
  <c r="O264" i="4"/>
  <c r="P264" i="4" s="1"/>
  <c r="O260" i="4"/>
  <c r="P260" i="4" s="1"/>
  <c r="O256" i="4"/>
  <c r="P256" i="4" s="1"/>
  <c r="O252" i="4"/>
  <c r="P252" i="4" s="1"/>
  <c r="O248" i="4"/>
  <c r="P248" i="4" s="1"/>
  <c r="O244" i="4"/>
  <c r="P244" i="4" s="1"/>
  <c r="O240" i="4"/>
  <c r="P240" i="4" s="1"/>
  <c r="O236" i="4"/>
  <c r="P236" i="4" s="1"/>
  <c r="O232" i="4"/>
  <c r="P232" i="4" s="1"/>
  <c r="O228" i="4"/>
  <c r="P228" i="4" s="1"/>
  <c r="O224" i="4"/>
  <c r="P224" i="4" s="1"/>
  <c r="O220" i="4"/>
  <c r="P220" i="4" s="1"/>
  <c r="O216" i="4"/>
  <c r="P216" i="4" s="1"/>
  <c r="O212" i="4"/>
  <c r="P212" i="4" s="1"/>
  <c r="O208" i="4"/>
  <c r="P208" i="4" s="1"/>
  <c r="O204" i="4"/>
  <c r="P204" i="4" s="1"/>
  <c r="O200" i="4"/>
  <c r="P200" i="4" s="1"/>
  <c r="O196" i="4"/>
  <c r="P196" i="4" s="1"/>
  <c r="O192" i="4"/>
  <c r="P192" i="4" s="1"/>
  <c r="O188" i="4"/>
  <c r="P188" i="4" s="1"/>
  <c r="O184" i="4"/>
  <c r="P184" i="4" s="1"/>
  <c r="O180" i="4"/>
  <c r="P180" i="4" s="1"/>
  <c r="O176" i="4"/>
  <c r="P176" i="4" s="1"/>
  <c r="O172" i="4"/>
  <c r="P172" i="4" s="1"/>
  <c r="O168" i="4"/>
  <c r="P168" i="4" s="1"/>
  <c r="O164" i="4"/>
  <c r="P164" i="4" s="1"/>
  <c r="O160" i="4"/>
  <c r="P160" i="4" s="1"/>
  <c r="O156" i="4"/>
  <c r="P156" i="4" s="1"/>
  <c r="O152" i="4"/>
  <c r="P152" i="4" s="1"/>
  <c r="O148" i="4"/>
  <c r="P148" i="4" s="1"/>
  <c r="O144" i="4"/>
  <c r="P144" i="4" s="1"/>
  <c r="O140" i="4"/>
  <c r="P140" i="4" s="1"/>
  <c r="O136" i="4"/>
  <c r="P136" i="4" s="1"/>
  <c r="O132" i="4"/>
  <c r="P132" i="4" s="1"/>
  <c r="O128" i="4"/>
  <c r="P128" i="4" s="1"/>
  <c r="O124" i="4"/>
  <c r="P124" i="4" s="1"/>
  <c r="O120" i="4"/>
  <c r="P120" i="4" s="1"/>
  <c r="O116" i="4"/>
  <c r="P116" i="4" s="1"/>
  <c r="O112" i="4"/>
  <c r="P112" i="4" s="1"/>
  <c r="O108" i="4"/>
  <c r="P108" i="4" s="1"/>
  <c r="O104" i="4"/>
  <c r="P104" i="4" s="1"/>
  <c r="O100" i="4"/>
  <c r="P100" i="4" s="1"/>
  <c r="O96" i="4"/>
  <c r="P96" i="4" s="1"/>
  <c r="O92" i="4"/>
  <c r="P92" i="4" s="1"/>
  <c r="O88" i="4"/>
  <c r="P88" i="4" s="1"/>
  <c r="O84" i="4"/>
  <c r="P84" i="4" s="1"/>
  <c r="O80" i="4"/>
  <c r="P80" i="4" s="1"/>
  <c r="O76" i="4"/>
  <c r="P76" i="4" s="1"/>
  <c r="O72" i="4"/>
  <c r="P72" i="4" s="1"/>
  <c r="O68" i="4"/>
  <c r="P68" i="4" s="1"/>
  <c r="O64" i="4"/>
  <c r="P64" i="4" s="1"/>
  <c r="O60" i="4"/>
  <c r="P60" i="4" s="1"/>
  <c r="O56" i="4"/>
  <c r="P56" i="4" s="1"/>
  <c r="O52" i="4"/>
  <c r="P52" i="4" s="1"/>
  <c r="O48" i="4"/>
  <c r="P48" i="4" s="1"/>
  <c r="O44" i="4"/>
  <c r="P44" i="4" s="1"/>
  <c r="O40" i="4"/>
  <c r="P40" i="4" s="1"/>
  <c r="O36" i="4"/>
  <c r="P36" i="4" s="1"/>
  <c r="O32" i="4"/>
  <c r="P32" i="4" s="1"/>
  <c r="O239" i="4"/>
  <c r="P239" i="4" s="1"/>
  <c r="O235" i="4"/>
  <c r="P235" i="4" s="1"/>
  <c r="O231" i="4"/>
  <c r="P231" i="4" s="1"/>
  <c r="O227" i="4"/>
  <c r="P227" i="4" s="1"/>
  <c r="O223" i="4"/>
  <c r="P223" i="4" s="1"/>
  <c r="O219" i="4"/>
  <c r="P219" i="4" s="1"/>
  <c r="O215" i="4"/>
  <c r="P215" i="4" s="1"/>
  <c r="O211" i="4"/>
  <c r="P211" i="4" s="1"/>
  <c r="O207" i="4"/>
  <c r="P207" i="4" s="1"/>
  <c r="O203" i="4"/>
  <c r="P203" i="4" s="1"/>
  <c r="O199" i="4"/>
  <c r="P199" i="4" s="1"/>
  <c r="O195" i="4"/>
  <c r="P195" i="4" s="1"/>
  <c r="O191" i="4"/>
  <c r="P191" i="4" s="1"/>
  <c r="O187" i="4"/>
  <c r="P187" i="4" s="1"/>
  <c r="O183" i="4"/>
  <c r="P183" i="4" s="1"/>
  <c r="O179" i="4"/>
  <c r="P179" i="4" s="1"/>
  <c r="O175" i="4"/>
  <c r="P175" i="4" s="1"/>
  <c r="O171" i="4"/>
  <c r="P171" i="4" s="1"/>
  <c r="O167" i="4"/>
  <c r="P167" i="4" s="1"/>
  <c r="O163" i="4"/>
  <c r="P163" i="4" s="1"/>
  <c r="O159" i="4"/>
  <c r="P159" i="4" s="1"/>
  <c r="O155" i="4"/>
  <c r="P155" i="4" s="1"/>
  <c r="O151" i="4"/>
  <c r="P151" i="4" s="1"/>
  <c r="O147" i="4"/>
  <c r="P147" i="4" s="1"/>
  <c r="O143" i="4"/>
  <c r="P143" i="4" s="1"/>
  <c r="O139" i="4"/>
  <c r="P139" i="4" s="1"/>
  <c r="O135" i="4"/>
  <c r="P135" i="4" s="1"/>
  <c r="O131" i="4"/>
  <c r="P131" i="4" s="1"/>
  <c r="O127" i="4"/>
  <c r="P127" i="4" s="1"/>
  <c r="O123" i="4"/>
  <c r="P123" i="4" s="1"/>
  <c r="O119" i="4"/>
  <c r="P119" i="4" s="1"/>
  <c r="O115" i="4"/>
  <c r="P115" i="4" s="1"/>
  <c r="O111" i="4"/>
  <c r="P111" i="4" s="1"/>
  <c r="O107" i="4"/>
  <c r="P107" i="4" s="1"/>
  <c r="O103" i="4"/>
  <c r="P103" i="4" s="1"/>
  <c r="O99" i="4"/>
  <c r="P99" i="4" s="1"/>
  <c r="O95" i="4"/>
  <c r="P95" i="4" s="1"/>
  <c r="O91" i="4"/>
  <c r="P91" i="4" s="1"/>
  <c r="O87" i="4"/>
  <c r="P87" i="4" s="1"/>
  <c r="O83" i="4"/>
  <c r="P83" i="4" s="1"/>
  <c r="O79" i="4"/>
  <c r="P79" i="4" s="1"/>
  <c r="O75" i="4"/>
  <c r="P75" i="4" s="1"/>
  <c r="O71" i="4"/>
  <c r="P71" i="4" s="1"/>
  <c r="O67" i="4"/>
  <c r="P67" i="4" s="1"/>
  <c r="O63" i="4"/>
  <c r="P63" i="4" s="1"/>
  <c r="O59" i="4"/>
  <c r="P59" i="4" s="1"/>
  <c r="O55" i="4"/>
  <c r="P55" i="4" s="1"/>
  <c r="O51" i="4"/>
  <c r="P51" i="4" s="1"/>
  <c r="O47" i="4"/>
  <c r="P47" i="4" s="1"/>
  <c r="O43" i="4"/>
  <c r="P43" i="4" s="1"/>
  <c r="O39" i="4"/>
  <c r="P39" i="4" s="1"/>
  <c r="O35" i="4"/>
  <c r="P35" i="4" s="1"/>
  <c r="O31" i="4"/>
  <c r="P31" i="4" s="1"/>
  <c r="O30" i="4"/>
  <c r="P30" i="4" s="1"/>
  <c r="I292" i="4"/>
  <c r="Q303" i="4"/>
  <c r="Q299" i="4"/>
  <c r="Q295" i="4"/>
  <c r="Q291" i="4"/>
  <c r="Q287" i="4"/>
  <c r="O279" i="4"/>
  <c r="P279" i="4" s="1"/>
  <c r="Q283" i="4" s="1"/>
  <c r="O275" i="4"/>
  <c r="P275" i="4" s="1"/>
  <c r="O271" i="4"/>
  <c r="P271" i="4" s="1"/>
  <c r="O267" i="4"/>
  <c r="P267" i="4" s="1"/>
  <c r="O263" i="4"/>
  <c r="P263" i="4" s="1"/>
  <c r="O259" i="4"/>
  <c r="P259" i="4" s="1"/>
  <c r="O255" i="4"/>
  <c r="P255" i="4" s="1"/>
  <c r="O251" i="4"/>
  <c r="P251" i="4" s="1"/>
  <c r="O247" i="4"/>
  <c r="P247" i="4" s="1"/>
  <c r="O243" i="4"/>
  <c r="P243" i="4" s="1"/>
  <c r="I280" i="4"/>
  <c r="I288" i="4"/>
  <c r="I297" i="4"/>
  <c r="I300" i="4"/>
  <c r="Q304" i="4"/>
  <c r="I281" i="4"/>
  <c r="I285" i="4"/>
  <c r="I289" i="4"/>
  <c r="I295" i="4"/>
  <c r="I301" i="4"/>
  <c r="I303" i="4"/>
  <c r="I307" i="4"/>
  <c r="I287" i="4"/>
  <c r="I294" i="4"/>
  <c r="I305" i="4"/>
  <c r="Q32" i="4"/>
  <c r="Q282" i="4"/>
  <c r="O237" i="4"/>
  <c r="P237" i="4" s="1"/>
  <c r="Q238" i="4" s="1"/>
  <c r="O233" i="4"/>
  <c r="P233" i="4" s="1"/>
  <c r="O229" i="4"/>
  <c r="P229" i="4" s="1"/>
  <c r="O225" i="4"/>
  <c r="P225" i="4" s="1"/>
  <c r="O221" i="4"/>
  <c r="P221" i="4" s="1"/>
  <c r="O217" i="4"/>
  <c r="P217" i="4" s="1"/>
  <c r="O213" i="4"/>
  <c r="P213" i="4" s="1"/>
  <c r="O209" i="4"/>
  <c r="P209" i="4" s="1"/>
  <c r="O205" i="4"/>
  <c r="P205" i="4" s="1"/>
  <c r="O201" i="4"/>
  <c r="P201" i="4" s="1"/>
  <c r="O197" i="4"/>
  <c r="P197" i="4" s="1"/>
  <c r="O193" i="4"/>
  <c r="P193" i="4" s="1"/>
  <c r="O189" i="4"/>
  <c r="P189" i="4" s="1"/>
  <c r="O185" i="4"/>
  <c r="P185" i="4" s="1"/>
  <c r="O181" i="4"/>
  <c r="P181" i="4" s="1"/>
  <c r="O177" i="4"/>
  <c r="P177" i="4" s="1"/>
  <c r="O173" i="4"/>
  <c r="P173" i="4" s="1"/>
  <c r="O169" i="4"/>
  <c r="P169" i="4" s="1"/>
  <c r="O165" i="4"/>
  <c r="P165" i="4" s="1"/>
  <c r="O161" i="4"/>
  <c r="P161" i="4" s="1"/>
  <c r="O157" i="4"/>
  <c r="P157" i="4" s="1"/>
  <c r="O153" i="4"/>
  <c r="P153" i="4" s="1"/>
  <c r="O149" i="4"/>
  <c r="P149" i="4" s="1"/>
  <c r="O145" i="4"/>
  <c r="P145" i="4" s="1"/>
  <c r="O141" i="4"/>
  <c r="P141" i="4" s="1"/>
  <c r="O137" i="4"/>
  <c r="P137" i="4" s="1"/>
  <c r="O133" i="4"/>
  <c r="P133" i="4" s="1"/>
  <c r="O129" i="4"/>
  <c r="P129" i="4" s="1"/>
  <c r="O125" i="4"/>
  <c r="P125" i="4" s="1"/>
  <c r="O121" i="4"/>
  <c r="P121" i="4" s="1"/>
  <c r="O117" i="4"/>
  <c r="P117" i="4" s="1"/>
  <c r="O113" i="4"/>
  <c r="P113" i="4" s="1"/>
  <c r="O109" i="4"/>
  <c r="P109" i="4" s="1"/>
  <c r="O105" i="4"/>
  <c r="P105" i="4" s="1"/>
  <c r="O101" i="4"/>
  <c r="P101" i="4" s="1"/>
  <c r="O97" i="4"/>
  <c r="P97" i="4" s="1"/>
  <c r="O93" i="4"/>
  <c r="P93" i="4" s="1"/>
  <c r="O89" i="4"/>
  <c r="P89" i="4" s="1"/>
  <c r="O85" i="4"/>
  <c r="P85" i="4" s="1"/>
  <c r="O81" i="4"/>
  <c r="P81" i="4" s="1"/>
  <c r="O77" i="4"/>
  <c r="P77" i="4" s="1"/>
  <c r="O73" i="4"/>
  <c r="P73" i="4" s="1"/>
  <c r="O69" i="4"/>
  <c r="P69" i="4" s="1"/>
  <c r="O65" i="4"/>
  <c r="P65" i="4" s="1"/>
  <c r="O61" i="4"/>
  <c r="P61" i="4" s="1"/>
  <c r="O57" i="4"/>
  <c r="P57" i="4" s="1"/>
  <c r="O53" i="4"/>
  <c r="P53" i="4" s="1"/>
  <c r="O49" i="4"/>
  <c r="P49" i="4" s="1"/>
  <c r="O45" i="4"/>
  <c r="P45" i="4" s="1"/>
  <c r="O41" i="4"/>
  <c r="P41" i="4" s="1"/>
  <c r="O37" i="4"/>
  <c r="P37" i="4" s="1"/>
  <c r="O33" i="4"/>
  <c r="P33" i="4" s="1"/>
  <c r="Q301" i="4"/>
  <c r="Q297" i="4"/>
  <c r="Q293" i="4"/>
  <c r="Q289" i="4"/>
  <c r="Q285" i="4"/>
  <c r="O277" i="4"/>
  <c r="P277" i="4" s="1"/>
  <c r="Q281" i="4" s="1"/>
  <c r="O273" i="4"/>
  <c r="P273" i="4" s="1"/>
  <c r="O269" i="4"/>
  <c r="P269" i="4" s="1"/>
  <c r="O265" i="4"/>
  <c r="P265" i="4" s="1"/>
  <c r="O261" i="4"/>
  <c r="P261" i="4" s="1"/>
  <c r="O257" i="4"/>
  <c r="P257" i="4" s="1"/>
  <c r="O253" i="4"/>
  <c r="P253" i="4" s="1"/>
  <c r="O249" i="4"/>
  <c r="P249" i="4" s="1"/>
  <c r="O245" i="4"/>
  <c r="P245" i="4" s="1"/>
  <c r="O241" i="4"/>
  <c r="P241" i="4" s="1"/>
  <c r="I279" i="4"/>
  <c r="I284" i="4"/>
  <c r="I293" i="4"/>
  <c r="I299" i="4"/>
  <c r="Q306" i="4"/>
  <c r="Q302" i="4"/>
  <c r="Q298" i="4"/>
  <c r="Q294" i="4"/>
  <c r="Q290" i="4"/>
  <c r="Q286" i="4"/>
  <c r="I282" i="4"/>
  <c r="I286" i="4"/>
  <c r="I290" i="4"/>
  <c r="I296" i="4"/>
  <c r="I304" i="4"/>
  <c r="I283" i="4"/>
  <c r="I291" i="4"/>
  <c r="Q24" i="4"/>
  <c r="Q23" i="4"/>
  <c r="Q27" i="4"/>
  <c r="Q31" i="4"/>
  <c r="Q25" i="4"/>
  <c r="Q29" i="4"/>
  <c r="Y5" i="4"/>
  <c r="Z5" i="4" s="1"/>
  <c r="E16" i="2"/>
  <c r="D16" i="2"/>
  <c r="E12" i="2"/>
  <c r="D12" i="2"/>
  <c r="E8" i="2"/>
  <c r="D8" i="2"/>
  <c r="E6" i="2"/>
  <c r="D6" i="2"/>
  <c r="E18" i="2"/>
  <c r="D18" i="2"/>
  <c r="E14" i="2"/>
  <c r="D14" i="2"/>
  <c r="E10" i="2"/>
  <c r="D10" i="2"/>
  <c r="D19" i="2"/>
  <c r="E19" i="2"/>
  <c r="D17" i="2"/>
  <c r="E17" i="2"/>
  <c r="D15" i="2"/>
  <c r="E15" i="2"/>
  <c r="D13" i="2"/>
  <c r="E13" i="2"/>
  <c r="D11" i="2"/>
  <c r="E11" i="2"/>
  <c r="D9" i="2"/>
  <c r="E9" i="2"/>
  <c r="D7" i="2"/>
  <c r="E7" i="2"/>
  <c r="W34" i="5" l="1"/>
  <c r="Y35" i="5"/>
  <c r="Q245" i="4"/>
  <c r="Q253" i="4"/>
  <c r="Q261" i="4"/>
  <c r="Q269" i="4"/>
  <c r="Q277" i="4"/>
  <c r="Q41" i="4"/>
  <c r="Q49" i="4"/>
  <c r="Q57" i="4"/>
  <c r="Q65" i="4"/>
  <c r="Q73" i="4"/>
  <c r="Q81" i="4"/>
  <c r="Q89" i="4"/>
  <c r="Q97" i="4"/>
  <c r="Q105" i="4"/>
  <c r="Q113" i="4"/>
  <c r="Q121" i="4"/>
  <c r="Q129" i="4"/>
  <c r="Q137" i="4"/>
  <c r="Q145" i="4"/>
  <c r="Q308" i="4"/>
  <c r="Q153" i="4"/>
  <c r="Q161" i="4"/>
  <c r="Q169" i="4"/>
  <c r="Q177" i="4"/>
  <c r="Q185" i="4"/>
  <c r="Q193" i="4"/>
  <c r="Q201" i="4"/>
  <c r="Q209" i="4"/>
  <c r="Q217" i="4"/>
  <c r="Q225" i="4"/>
  <c r="Q233" i="4"/>
  <c r="AG236" i="4"/>
  <c r="AH236" i="4"/>
  <c r="AH225" i="4"/>
  <c r="AG225" i="4"/>
  <c r="AH217" i="4"/>
  <c r="AG217" i="4"/>
  <c r="AG191" i="4"/>
  <c r="AH191" i="4"/>
  <c r="AG232" i="4"/>
  <c r="AH232" i="4"/>
  <c r="AG224" i="4"/>
  <c r="AH224" i="4"/>
  <c r="AG216" i="4"/>
  <c r="AH216" i="4"/>
  <c r="AG187" i="4"/>
  <c r="AH187" i="4"/>
  <c r="AG196" i="4"/>
  <c r="AH196" i="4"/>
  <c r="AG188" i="4"/>
  <c r="AH188" i="4"/>
  <c r="AG182" i="4"/>
  <c r="AH182" i="4"/>
  <c r="AH238" i="4"/>
  <c r="AG238" i="4"/>
  <c r="AH227" i="4"/>
  <c r="AG227" i="4"/>
  <c r="AH219" i="4"/>
  <c r="AG219" i="4"/>
  <c r="AG199" i="4"/>
  <c r="AH199" i="4"/>
  <c r="AH234" i="4"/>
  <c r="AG234" i="4"/>
  <c r="AH226" i="4"/>
  <c r="AG226" i="4"/>
  <c r="AH218" i="4"/>
  <c r="AG218" i="4"/>
  <c r="AG195" i="4"/>
  <c r="AH195" i="4"/>
  <c r="AG197" i="4"/>
  <c r="AH197" i="4"/>
  <c r="AG189" i="4"/>
  <c r="AH189" i="4"/>
  <c r="AG181" i="4"/>
  <c r="AH181" i="4"/>
  <c r="AG186" i="4"/>
  <c r="AH186" i="4"/>
  <c r="AH235" i="4"/>
  <c r="AG235" i="4"/>
  <c r="AG198" i="4"/>
  <c r="AH198" i="4"/>
  <c r="AG190" i="4"/>
  <c r="AH190" i="4"/>
  <c r="Q307" i="4"/>
  <c r="AG228" i="4"/>
  <c r="AH228" i="4"/>
  <c r="AG220" i="4"/>
  <c r="AH220" i="4"/>
  <c r="AG205" i="4"/>
  <c r="AH205" i="4"/>
  <c r="AG240" i="4"/>
  <c r="AH240" i="4"/>
  <c r="AH229" i="4"/>
  <c r="AG229" i="4"/>
  <c r="AH221" i="4"/>
  <c r="AG221" i="4"/>
  <c r="AG203" i="4"/>
  <c r="AH203" i="4"/>
  <c r="AG201" i="4"/>
  <c r="AH201" i="4"/>
  <c r="AG192" i="4"/>
  <c r="AH192" i="4"/>
  <c r="AG184" i="4"/>
  <c r="AH184" i="4"/>
  <c r="AH230" i="4"/>
  <c r="AG230" i="4"/>
  <c r="AH222" i="4"/>
  <c r="AG222" i="4"/>
  <c r="AH214" i="4"/>
  <c r="AG214" i="4"/>
  <c r="AG183" i="4"/>
  <c r="AH183" i="4"/>
  <c r="AH231" i="4"/>
  <c r="AG231" i="4"/>
  <c r="AH223" i="4"/>
  <c r="AG223" i="4"/>
  <c r="AH215" i="4"/>
  <c r="AG215" i="4"/>
  <c r="AG179" i="4"/>
  <c r="AH179" i="4"/>
  <c r="AG193" i="4"/>
  <c r="AH193" i="4"/>
  <c r="AG185" i="4"/>
  <c r="AH185" i="4"/>
  <c r="AG194" i="4"/>
  <c r="AH194" i="4"/>
  <c r="AH239" i="4"/>
  <c r="AG239" i="4"/>
  <c r="AG202" i="4"/>
  <c r="AH202" i="4"/>
  <c r="Q249" i="4"/>
  <c r="Q257" i="4"/>
  <c r="Q265" i="4"/>
  <c r="Q273" i="4"/>
  <c r="Q37" i="4"/>
  <c r="Q45" i="4"/>
  <c r="Q53" i="4"/>
  <c r="Q61" i="4"/>
  <c r="Q69" i="4"/>
  <c r="Q77" i="4"/>
  <c r="Q85" i="4"/>
  <c r="Q93" i="4"/>
  <c r="Q101" i="4"/>
  <c r="Q109" i="4"/>
  <c r="Q117" i="4"/>
  <c r="Q125" i="4"/>
  <c r="Q133" i="4"/>
  <c r="Q141" i="4"/>
  <c r="Q149" i="4"/>
  <c r="Q157" i="4"/>
  <c r="Q165" i="4"/>
  <c r="Q173" i="4"/>
  <c r="Q181" i="4"/>
  <c r="Q189" i="4"/>
  <c r="Q197" i="4"/>
  <c r="Q205" i="4"/>
  <c r="Q213" i="4"/>
  <c r="Q221" i="4"/>
  <c r="Q229" i="4"/>
  <c r="Q237" i="4"/>
  <c r="Q38" i="4"/>
  <c r="Q46" i="4"/>
  <c r="Q54" i="4"/>
  <c r="Q62" i="4"/>
  <c r="Q70" i="4"/>
  <c r="Q78" i="4"/>
  <c r="Q86" i="4"/>
  <c r="Q94" i="4"/>
  <c r="Q102" i="4"/>
  <c r="Q110" i="4"/>
  <c r="Q118" i="4"/>
  <c r="Q126" i="4"/>
  <c r="Q134" i="4"/>
  <c r="Q142" i="4"/>
  <c r="Q150" i="4"/>
  <c r="Q158" i="4"/>
  <c r="Q166" i="4"/>
  <c r="Q174" i="4"/>
  <c r="Q182" i="4"/>
  <c r="Q190" i="4"/>
  <c r="Q198" i="4"/>
  <c r="Q206" i="4"/>
  <c r="Q214" i="4"/>
  <c r="Q222" i="4"/>
  <c r="Q230" i="4"/>
  <c r="Q246" i="4"/>
  <c r="Q254" i="4"/>
  <c r="Q262" i="4"/>
  <c r="Q270" i="4"/>
  <c r="Q278" i="4"/>
  <c r="Q33" i="4"/>
  <c r="Q251" i="4"/>
  <c r="Q259" i="4"/>
  <c r="Q267" i="4"/>
  <c r="Q275" i="4"/>
  <c r="Q34" i="4"/>
  <c r="Q39" i="4"/>
  <c r="Q47" i="4"/>
  <c r="Q55" i="4"/>
  <c r="Q63" i="4"/>
  <c r="Q71" i="4"/>
  <c r="Q79" i="4"/>
  <c r="Q87" i="4"/>
  <c r="Q95" i="4"/>
  <c r="Q103" i="4"/>
  <c r="Q111" i="4"/>
  <c r="Q119" i="4"/>
  <c r="Q127" i="4"/>
  <c r="Q135" i="4"/>
  <c r="Q143" i="4"/>
  <c r="Q151" i="4"/>
  <c r="Q159" i="4"/>
  <c r="Q167" i="4"/>
  <c r="Q175" i="4"/>
  <c r="Q183" i="4"/>
  <c r="Q191" i="4"/>
  <c r="Q199" i="4"/>
  <c r="Q207" i="4"/>
  <c r="Q215" i="4"/>
  <c r="Q223" i="4"/>
  <c r="Q231" i="4"/>
  <c r="Q239" i="4"/>
  <c r="Q36" i="4"/>
  <c r="Q44" i="4"/>
  <c r="Q52" i="4"/>
  <c r="Q60" i="4"/>
  <c r="Q68" i="4"/>
  <c r="Q76" i="4"/>
  <c r="Q84" i="4"/>
  <c r="Q92" i="4"/>
  <c r="Q100" i="4"/>
  <c r="Q108" i="4"/>
  <c r="Q116" i="4"/>
  <c r="Q124" i="4"/>
  <c r="Q132" i="4"/>
  <c r="Q140" i="4"/>
  <c r="Q148" i="4"/>
  <c r="Q156" i="4"/>
  <c r="Q164" i="4"/>
  <c r="Q172" i="4"/>
  <c r="Q180" i="4"/>
  <c r="Q188" i="4"/>
  <c r="Q196" i="4"/>
  <c r="Q204" i="4"/>
  <c r="Q212" i="4"/>
  <c r="Q220" i="4"/>
  <c r="Q228" i="4"/>
  <c r="Q236" i="4"/>
  <c r="Q244" i="4"/>
  <c r="Q252" i="4"/>
  <c r="Q260" i="4"/>
  <c r="Q268" i="4"/>
  <c r="Q276" i="4"/>
  <c r="Q241" i="4"/>
  <c r="Q42" i="4"/>
  <c r="Q50" i="4"/>
  <c r="Q58" i="4"/>
  <c r="Q66" i="4"/>
  <c r="Q74" i="4"/>
  <c r="Q82" i="4"/>
  <c r="Q90" i="4"/>
  <c r="Q98" i="4"/>
  <c r="Q106" i="4"/>
  <c r="Q114" i="4"/>
  <c r="Q122" i="4"/>
  <c r="Q130" i="4"/>
  <c r="Q138" i="4"/>
  <c r="Q146" i="4"/>
  <c r="Q154" i="4"/>
  <c r="Q162" i="4"/>
  <c r="Q170" i="4"/>
  <c r="Q178" i="4"/>
  <c r="Q186" i="4"/>
  <c r="Q194" i="4"/>
  <c r="Q202" i="4"/>
  <c r="Q210" i="4"/>
  <c r="Q218" i="4"/>
  <c r="Q226" i="4"/>
  <c r="Q234" i="4"/>
  <c r="Q242" i="4"/>
  <c r="Q250" i="4"/>
  <c r="Q258" i="4"/>
  <c r="Q266" i="4"/>
  <c r="Q274" i="4"/>
  <c r="Q247" i="4"/>
  <c r="Q255" i="4"/>
  <c r="Q263" i="4"/>
  <c r="Q271" i="4"/>
  <c r="Q279" i="4"/>
  <c r="Q35" i="4"/>
  <c r="Q43" i="4"/>
  <c r="Q51" i="4"/>
  <c r="Q59" i="4"/>
  <c r="Q67" i="4"/>
  <c r="Q75" i="4"/>
  <c r="Q83" i="4"/>
  <c r="Q91" i="4"/>
  <c r="Q99" i="4"/>
  <c r="Q107" i="4"/>
  <c r="Q115" i="4"/>
  <c r="Q123" i="4"/>
  <c r="Q131" i="4"/>
  <c r="Q139" i="4"/>
  <c r="Q147" i="4"/>
  <c r="Q155" i="4"/>
  <c r="Q163" i="4"/>
  <c r="Q171" i="4"/>
  <c r="Q179" i="4"/>
  <c r="Q187" i="4"/>
  <c r="Q195" i="4"/>
  <c r="Q203" i="4"/>
  <c r="Q211" i="4"/>
  <c r="Q219" i="4"/>
  <c r="Q227" i="4"/>
  <c r="Q235" i="4"/>
  <c r="Q243" i="4"/>
  <c r="Q40" i="4"/>
  <c r="Q48" i="4"/>
  <c r="Q56" i="4"/>
  <c r="Q64" i="4"/>
  <c r="Q72" i="4"/>
  <c r="Q80" i="4"/>
  <c r="Q88" i="4"/>
  <c r="Q96" i="4"/>
  <c r="Q104" i="4"/>
  <c r="Q112" i="4"/>
  <c r="Q120" i="4"/>
  <c r="Q128" i="4"/>
  <c r="Q136" i="4"/>
  <c r="Q144" i="4"/>
  <c r="Q152" i="4"/>
  <c r="Q160" i="4"/>
  <c r="Q168" i="4"/>
  <c r="Q176" i="4"/>
  <c r="Q184" i="4"/>
  <c r="Q192" i="4"/>
  <c r="Q200" i="4"/>
  <c r="Q208" i="4"/>
  <c r="Q216" i="4"/>
  <c r="Q224" i="4"/>
  <c r="Q232" i="4"/>
  <c r="Q240" i="4"/>
  <c r="Q248" i="4"/>
  <c r="Q256" i="4"/>
  <c r="Q264" i="4"/>
  <c r="Q272" i="4"/>
  <c r="Q280" i="4"/>
  <c r="Q30" i="4"/>
  <c r="Y6" i="4"/>
  <c r="Z6" i="4" s="1"/>
  <c r="E29" i="2"/>
  <c r="W33" i="5" l="1"/>
  <c r="Y34" i="5"/>
  <c r="Y7" i="4"/>
  <c r="Z7" i="4" s="1"/>
  <c r="W32" i="5" l="1"/>
  <c r="Y33" i="5"/>
  <c r="Y8" i="4"/>
  <c r="Z8" i="4" s="1"/>
  <c r="W31" i="5" l="1"/>
  <c r="Y32" i="5"/>
  <c r="Y9" i="4"/>
  <c r="Z9" i="4" s="1"/>
  <c r="W30" i="5" l="1"/>
  <c r="Y31" i="5"/>
  <c r="Y10" i="4"/>
  <c r="Z10" i="4" s="1"/>
  <c r="W29" i="5" l="1"/>
  <c r="Y30" i="5"/>
  <c r="Y11" i="4"/>
  <c r="Z11" i="4" s="1"/>
  <c r="W28" i="5" l="1"/>
  <c r="Y29" i="5"/>
  <c r="Y12" i="4"/>
  <c r="Z12" i="4" s="1"/>
  <c r="W27" i="5" l="1"/>
  <c r="Y28" i="5"/>
  <c r="Y13" i="4"/>
  <c r="Z13" i="4" s="1"/>
  <c r="W26" i="5" l="1"/>
  <c r="Y27" i="5"/>
  <c r="Y14" i="4"/>
  <c r="Z14" i="4" s="1"/>
  <c r="W25" i="5" l="1"/>
  <c r="Y26" i="5"/>
  <c r="Y15" i="4"/>
  <c r="Z15" i="4" s="1"/>
  <c r="W24" i="5" l="1"/>
  <c r="Y25" i="5"/>
  <c r="Y16" i="4"/>
  <c r="Z16" i="4" s="1"/>
  <c r="W23" i="5" l="1"/>
  <c r="Y24" i="5"/>
  <c r="Y17" i="4"/>
  <c r="Z17" i="4" s="1"/>
  <c r="W22" i="5" l="1"/>
  <c r="Y23" i="5"/>
  <c r="Y18" i="4"/>
  <c r="Z18" i="4" s="1"/>
  <c r="W21" i="5" l="1"/>
  <c r="Y22" i="5"/>
  <c r="Y19" i="4"/>
  <c r="Z19" i="4" s="1"/>
  <c r="W20" i="5" l="1"/>
  <c r="Y21" i="5"/>
  <c r="Y20" i="4"/>
  <c r="Z20" i="4" s="1"/>
  <c r="W19" i="5" l="1"/>
  <c r="Y20" i="5"/>
  <c r="Y21" i="4"/>
  <c r="Z21" i="4" s="1"/>
  <c r="W18" i="5" l="1"/>
  <c r="Y19" i="5"/>
  <c r="Y22" i="4"/>
  <c r="Z22" i="4" s="1"/>
  <c r="W17" i="5" l="1"/>
  <c r="Y18" i="5"/>
  <c r="Y23" i="4"/>
  <c r="Z23" i="4" s="1"/>
  <c r="W16" i="5" l="1"/>
  <c r="Y17" i="5"/>
  <c r="Y24" i="4"/>
  <c r="Z24" i="4" s="1"/>
  <c r="W15" i="5" l="1"/>
  <c r="Y16" i="5"/>
  <c r="Y25" i="4"/>
  <c r="Z25" i="4" s="1"/>
  <c r="W14" i="5" l="1"/>
  <c r="Y15" i="5"/>
  <c r="Y26" i="4"/>
  <c r="Z26" i="4" s="1"/>
  <c r="W13" i="5" l="1"/>
  <c r="Y14" i="5"/>
  <c r="Y27" i="4"/>
  <c r="Z27" i="4" s="1"/>
  <c r="W12" i="5" l="1"/>
  <c r="Y13" i="5"/>
  <c r="Y28" i="4"/>
  <c r="Z28" i="4" s="1"/>
  <c r="W11" i="5" l="1"/>
  <c r="Y12" i="5"/>
  <c r="Y29" i="4"/>
  <c r="Z29" i="4" s="1"/>
  <c r="W10" i="5" l="1"/>
  <c r="Y11" i="5"/>
  <c r="Y30" i="4"/>
  <c r="Z30" i="4" s="1"/>
  <c r="W9" i="5" l="1"/>
  <c r="Y10" i="5"/>
  <c r="Y31" i="4"/>
  <c r="Z31" i="4" s="1"/>
  <c r="W8" i="5" l="1"/>
  <c r="Y9" i="5"/>
  <c r="Y32" i="4"/>
  <c r="Z32" i="4" s="1"/>
  <c r="W7" i="5" l="1"/>
  <c r="Y8" i="5"/>
  <c r="Y33" i="4"/>
  <c r="Z33" i="4" s="1"/>
  <c r="W6" i="5" l="1"/>
  <c r="Y7" i="5"/>
  <c r="Y34" i="4"/>
  <c r="Z34" i="4" s="1"/>
  <c r="W5" i="5" l="1"/>
  <c r="Y6" i="5"/>
  <c r="Y35" i="4"/>
  <c r="Z35" i="4" s="1"/>
  <c r="W4" i="5" l="1"/>
  <c r="Y5" i="5"/>
  <c r="Y36" i="4"/>
  <c r="Z36" i="4" s="1"/>
  <c r="W3" i="5" l="1"/>
  <c r="Y3" i="5" s="1"/>
  <c r="Y4" i="5"/>
  <c r="Y37" i="4"/>
  <c r="Z37" i="4" s="1"/>
  <c r="Y38" i="4" l="1"/>
  <c r="Z38" i="4" s="1"/>
  <c r="Y39" i="4" l="1"/>
  <c r="Z39" i="4" s="1"/>
  <c r="Y40" i="4" l="1"/>
  <c r="Z40" i="4" s="1"/>
  <c r="Y41" i="4" l="1"/>
  <c r="Z41" i="4" s="1"/>
  <c r="Y42" i="4" l="1"/>
  <c r="Z42" i="4" s="1"/>
  <c r="Y43" i="4" l="1"/>
  <c r="Z43" i="4" s="1"/>
  <c r="Y44" i="4" l="1"/>
  <c r="Z44" i="4" s="1"/>
  <c r="Y45" i="4" l="1"/>
  <c r="Z45" i="4" s="1"/>
  <c r="Y46" i="4" l="1"/>
  <c r="Z46" i="4" s="1"/>
  <c r="Y47" i="4" l="1"/>
  <c r="Z47" i="4" s="1"/>
  <c r="Y48" i="4" l="1"/>
  <c r="Z48" i="4" s="1"/>
  <c r="Y49" i="4" l="1"/>
  <c r="Z49" i="4" s="1"/>
  <c r="Y50" i="4" l="1"/>
  <c r="Z50" i="4" s="1"/>
  <c r="Y51" i="4" l="1"/>
  <c r="Z51" i="4" s="1"/>
  <c r="Y52" i="4" l="1"/>
  <c r="Z52" i="4" s="1"/>
  <c r="Y53" i="4" l="1"/>
  <c r="Z53" i="4" s="1"/>
  <c r="Y54" i="4" l="1"/>
  <c r="Z54" i="4" s="1"/>
  <c r="Y55" i="4" l="1"/>
  <c r="Z55" i="4" s="1"/>
  <c r="Y56" i="4" l="1"/>
  <c r="Z56" i="4" s="1"/>
  <c r="Y57" i="4" l="1"/>
  <c r="Z57" i="4" s="1"/>
  <c r="Y58" i="4" l="1"/>
  <c r="Z58" i="4" s="1"/>
  <c r="Y59" i="4" l="1"/>
  <c r="Z59" i="4" s="1"/>
  <c r="Y60" i="4" l="1"/>
  <c r="Z60" i="4" s="1"/>
  <c r="Y61" i="4" l="1"/>
  <c r="Z61" i="4" s="1"/>
  <c r="Y62" i="4" l="1"/>
  <c r="Z62" i="4" s="1"/>
  <c r="Y63" i="4" l="1"/>
  <c r="Z63" i="4" s="1"/>
  <c r="Y64" i="4" l="1"/>
  <c r="Z64" i="4" s="1"/>
  <c r="Y65" i="4" l="1"/>
  <c r="Z65" i="4" s="1"/>
  <c r="Y66" i="4" l="1"/>
  <c r="Z66" i="4" s="1"/>
  <c r="Y67" i="4" l="1"/>
  <c r="Z67" i="4" s="1"/>
  <c r="Y68" i="4" l="1"/>
  <c r="Z68" i="4" s="1"/>
  <c r="Y69" i="4" l="1"/>
  <c r="Z69" i="4" s="1"/>
  <c r="Y70" i="4" l="1"/>
  <c r="Z70" i="4" s="1"/>
  <c r="Y71" i="4" l="1"/>
  <c r="Z71" i="4" s="1"/>
  <c r="Y72" i="4" l="1"/>
  <c r="Z72" i="4" s="1"/>
  <c r="Y73" i="4" l="1"/>
  <c r="Z73" i="4" s="1"/>
  <c r="Y74" i="4" l="1"/>
  <c r="Z74" i="4" s="1"/>
  <c r="Y75" i="4" l="1"/>
  <c r="Z75" i="4" s="1"/>
  <c r="Y76" i="4" l="1"/>
  <c r="Z76" i="4" s="1"/>
  <c r="Y77" i="4" l="1"/>
  <c r="Z77" i="4" s="1"/>
  <c r="Y78" i="4" l="1"/>
  <c r="Z78" i="4" s="1"/>
  <c r="Y79" i="4" l="1"/>
  <c r="Z79" i="4" s="1"/>
  <c r="Y80" i="4" l="1"/>
  <c r="Z80" i="4" s="1"/>
  <c r="Y81" i="4" l="1"/>
  <c r="Z81" i="4" s="1"/>
  <c r="Y82" i="4" l="1"/>
  <c r="Z82" i="4" s="1"/>
  <c r="Y83" i="4" l="1"/>
  <c r="Z83" i="4" s="1"/>
  <c r="Y84" i="4" l="1"/>
  <c r="Z84" i="4" s="1"/>
  <c r="Y85" i="4" l="1"/>
  <c r="Z85" i="4" s="1"/>
  <c r="Y86" i="4" l="1"/>
  <c r="Z86" i="4" s="1"/>
  <c r="Y87" i="4" l="1"/>
  <c r="Z87" i="4" s="1"/>
  <c r="Y88" i="4" l="1"/>
  <c r="Z88" i="4" s="1"/>
  <c r="Y89" i="4" l="1"/>
  <c r="Z89" i="4" s="1"/>
  <c r="Y90" i="4" l="1"/>
  <c r="Z90" i="4" s="1"/>
  <c r="Y91" i="4" l="1"/>
  <c r="Z91" i="4" s="1"/>
  <c r="Y92" i="4" l="1"/>
  <c r="Z92" i="4" s="1"/>
  <c r="Y93" i="4" l="1"/>
  <c r="Z93" i="4" s="1"/>
  <c r="Y94" i="4" l="1"/>
  <c r="Z94" i="4" s="1"/>
  <c r="Y95" i="4" l="1"/>
  <c r="Z95" i="4" s="1"/>
  <c r="Y96" i="4" l="1"/>
  <c r="Z96" i="4" s="1"/>
  <c r="Y97" i="4" l="1"/>
  <c r="Z97" i="4" s="1"/>
  <c r="Y98" i="4" l="1"/>
  <c r="Z98" i="4" s="1"/>
  <c r="Y99" i="4" l="1"/>
  <c r="Z99" i="4" s="1"/>
  <c r="Y100" i="4" l="1"/>
  <c r="Z100" i="4" s="1"/>
  <c r="Y101" i="4" l="1"/>
  <c r="Z101" i="4" s="1"/>
  <c r="Y102" i="4" l="1"/>
  <c r="Z102" i="4" s="1"/>
  <c r="Y103" i="4" l="1"/>
  <c r="Z103" i="4" s="1"/>
  <c r="Y104" i="4" l="1"/>
  <c r="Z104" i="4" s="1"/>
  <c r="Y105" i="4" l="1"/>
  <c r="Z105" i="4" s="1"/>
  <c r="Y106" i="4" l="1"/>
  <c r="Z106" i="4" s="1"/>
  <c r="Y107" i="4" l="1"/>
  <c r="Z107" i="4" s="1"/>
  <c r="Y108" i="4" l="1"/>
  <c r="Z108" i="4" s="1"/>
  <c r="Y109" i="4" l="1"/>
  <c r="Z109" i="4" s="1"/>
  <c r="Y110" i="4" l="1"/>
  <c r="Z110" i="4" s="1"/>
  <c r="Y111" i="4" l="1"/>
  <c r="Z111" i="4" s="1"/>
  <c r="Y112" i="4" l="1"/>
  <c r="Z112" i="4" s="1"/>
  <c r="Y113" i="4" l="1"/>
  <c r="Z113" i="4" s="1"/>
  <c r="Y114" i="4" l="1"/>
  <c r="Z114" i="4" s="1"/>
  <c r="Y115" i="4" l="1"/>
  <c r="Z115" i="4" s="1"/>
  <c r="Y116" i="4" l="1"/>
  <c r="Z116" i="4" s="1"/>
  <c r="Y117" i="4" l="1"/>
  <c r="Z117" i="4" s="1"/>
  <c r="Y118" i="4" l="1"/>
  <c r="Z118" i="4" s="1"/>
  <c r="Y119" i="4" l="1"/>
  <c r="Z119" i="4" s="1"/>
  <c r="Y120" i="4" l="1"/>
  <c r="Z120" i="4" s="1"/>
  <c r="Y121" i="4" l="1"/>
  <c r="Z121" i="4" s="1"/>
  <c r="Y122" i="4" l="1"/>
  <c r="Z122" i="4" s="1"/>
  <c r="Y123" i="4" l="1"/>
  <c r="Z123" i="4" s="1"/>
  <c r="Y124" i="4" l="1"/>
  <c r="Z124" i="4" s="1"/>
  <c r="Y125" i="4" l="1"/>
  <c r="Z125" i="4" s="1"/>
  <c r="Y126" i="4" l="1"/>
  <c r="Z126" i="4" s="1"/>
  <c r="Y127" i="4" l="1"/>
  <c r="Z127" i="4" s="1"/>
  <c r="Y128" i="4" l="1"/>
  <c r="Z128" i="4" s="1"/>
  <c r="Y129" i="4" l="1"/>
  <c r="Z129" i="4" s="1"/>
  <c r="Y130" i="4" l="1"/>
  <c r="Z130" i="4" s="1"/>
  <c r="Y131" i="4" l="1"/>
  <c r="Z131" i="4" s="1"/>
  <c r="Y132" i="4" l="1"/>
  <c r="Z132" i="4" s="1"/>
  <c r="Y133" i="4" l="1"/>
  <c r="Z133" i="4" s="1"/>
  <c r="Y134" i="4" l="1"/>
  <c r="Z134" i="4" s="1"/>
  <c r="Y135" i="4" l="1"/>
  <c r="Z135" i="4" s="1"/>
  <c r="Y136" i="4" l="1"/>
  <c r="Z136" i="4" s="1"/>
  <c r="Y137" i="4" l="1"/>
  <c r="Z137" i="4" s="1"/>
  <c r="Y138" i="4" l="1"/>
  <c r="Z138" i="4" s="1"/>
  <c r="Y139" i="4" l="1"/>
  <c r="Z139" i="4" s="1"/>
  <c r="Y140" i="4" l="1"/>
  <c r="Z140" i="4" s="1"/>
  <c r="Y141" i="4" l="1"/>
  <c r="Z141" i="4" s="1"/>
  <c r="Y142" i="4" l="1"/>
  <c r="Z142" i="4" s="1"/>
  <c r="Y143" i="4" l="1"/>
  <c r="Z143" i="4" s="1"/>
  <c r="Y144" i="4" l="1"/>
  <c r="Z144" i="4" s="1"/>
  <c r="Y145" i="4" l="1"/>
  <c r="Z145" i="4" s="1"/>
  <c r="Y146" i="4" l="1"/>
  <c r="Z146" i="4" s="1"/>
  <c r="Y147" i="4" l="1"/>
  <c r="Z147" i="4" s="1"/>
  <c r="Y148" i="4" l="1"/>
  <c r="Z148" i="4" s="1"/>
  <c r="Y149" i="4" l="1"/>
  <c r="Z149" i="4" s="1"/>
  <c r="Y150" i="4" l="1"/>
  <c r="Z150" i="4" s="1"/>
  <c r="Y151" i="4" l="1"/>
  <c r="Z151" i="4" s="1"/>
  <c r="Y152" i="4" l="1"/>
  <c r="Z152" i="4" s="1"/>
  <c r="Y153" i="4" l="1"/>
  <c r="Z153" i="4" s="1"/>
  <c r="Y154" i="4" l="1"/>
  <c r="Z154" i="4" s="1"/>
  <c r="Y155" i="4" l="1"/>
  <c r="Z155" i="4" s="1"/>
  <c r="Y156" i="4" l="1"/>
  <c r="Z156" i="4" s="1"/>
  <c r="Y157" i="4" l="1"/>
  <c r="Z157" i="4" s="1"/>
  <c r="Y158" i="4" l="1"/>
  <c r="Z158" i="4" s="1"/>
  <c r="Y159" i="4" l="1"/>
  <c r="Z159" i="4" s="1"/>
  <c r="Y160" i="4" l="1"/>
  <c r="Z160" i="4" s="1"/>
  <c r="Y161" i="4" l="1"/>
  <c r="Z161" i="4" s="1"/>
  <c r="Y162" i="4" l="1"/>
  <c r="Z162" i="4" s="1"/>
  <c r="Y163" i="4" l="1"/>
  <c r="Z163" i="4" s="1"/>
  <c r="Y164" i="4" l="1"/>
  <c r="Z164" i="4" s="1"/>
  <c r="Y165" i="4" l="1"/>
  <c r="Z165" i="4" s="1"/>
  <c r="Y166" i="4" l="1"/>
  <c r="Z166" i="4" s="1"/>
  <c r="Y167" i="4" l="1"/>
  <c r="Z167" i="4" s="1"/>
  <c r="Y168" i="4" l="1"/>
  <c r="Z168" i="4" s="1"/>
  <c r="Y169" i="4" l="1"/>
  <c r="Z169" i="4" s="1"/>
  <c r="Y170" i="4" l="1"/>
  <c r="Z170" i="4" s="1"/>
  <c r="Y171" i="4" l="1"/>
  <c r="Z171" i="4" s="1"/>
  <c r="Y172" i="4" l="1"/>
  <c r="Z172" i="4" s="1"/>
  <c r="Y173" i="4" l="1"/>
  <c r="Z173" i="4" s="1"/>
  <c r="Y174" i="4" l="1"/>
  <c r="Z174" i="4" s="1"/>
  <c r="Y175" i="4" l="1"/>
  <c r="Z175" i="4" s="1"/>
  <c r="Y176" i="4" l="1"/>
  <c r="Z176" i="4" s="1"/>
  <c r="Y177" i="4" l="1"/>
  <c r="Z177" i="4" s="1"/>
  <c r="Y178" i="4" l="1"/>
  <c r="Z178" i="4" s="1"/>
  <c r="Y179" i="4" l="1"/>
  <c r="Z179" i="4" s="1"/>
  <c r="Y180" i="4" l="1"/>
  <c r="Z180" i="4" s="1"/>
  <c r="Y181" i="4" l="1"/>
  <c r="Z181" i="4" s="1"/>
  <c r="Y182" i="4" l="1"/>
  <c r="Z182" i="4" s="1"/>
  <c r="Y183" i="4" l="1"/>
  <c r="Z183" i="4" s="1"/>
  <c r="Y184" i="4" l="1"/>
  <c r="Z184" i="4" s="1"/>
  <c r="Y185" i="4" l="1"/>
  <c r="Z185" i="4" s="1"/>
  <c r="Y186" i="4" l="1"/>
  <c r="Z186" i="4" s="1"/>
  <c r="Y187" i="4" l="1"/>
  <c r="Z187" i="4" s="1"/>
  <c r="Y188" i="4" l="1"/>
  <c r="Z188" i="4" s="1"/>
  <c r="Y189" i="4" l="1"/>
  <c r="Z189" i="4" s="1"/>
  <c r="Y190" i="4" l="1"/>
  <c r="Z190" i="4" s="1"/>
  <c r="Y191" i="4" l="1"/>
  <c r="Z191" i="4" s="1"/>
  <c r="Y192" i="4" l="1"/>
  <c r="Z192" i="4" s="1"/>
  <c r="Y193" i="4" l="1"/>
  <c r="Z193" i="4" s="1"/>
  <c r="Y194" i="4" l="1"/>
  <c r="Z194" i="4" s="1"/>
  <c r="Y195" i="4" l="1"/>
  <c r="Z195" i="4" s="1"/>
  <c r="Y196" i="4" l="1"/>
  <c r="Z196" i="4" s="1"/>
  <c r="Y197" i="4" l="1"/>
  <c r="Z197" i="4" s="1"/>
  <c r="Y198" i="4" l="1"/>
  <c r="Z198" i="4" s="1"/>
  <c r="Y199" i="4" l="1"/>
  <c r="Z199" i="4" s="1"/>
  <c r="Y200" i="4" l="1"/>
  <c r="Z200" i="4" s="1"/>
  <c r="Y201" i="4" l="1"/>
  <c r="Z201" i="4" s="1"/>
  <c r="Y202" i="4" l="1"/>
  <c r="Z202" i="4" s="1"/>
  <c r="Y203" i="4" l="1"/>
  <c r="Z203" i="4" s="1"/>
  <c r="Y204" i="4" l="1"/>
  <c r="Z204" i="4" s="1"/>
  <c r="Y205" i="4" l="1"/>
  <c r="Z205" i="4" s="1"/>
  <c r="Y206" i="4" l="1"/>
  <c r="Z206" i="4" s="1"/>
  <c r="Y207" i="4" l="1"/>
  <c r="Z207" i="4" s="1"/>
  <c r="Y208" i="4" l="1"/>
  <c r="Z208" i="4" s="1"/>
  <c r="Y209" i="4" l="1"/>
  <c r="Z209" i="4" s="1"/>
  <c r="Y210" i="4" l="1"/>
  <c r="Z210" i="4" s="1"/>
  <c r="Y211" i="4" l="1"/>
  <c r="Z211" i="4" s="1"/>
  <c r="Y212" i="4" l="1"/>
  <c r="Z212" i="4" s="1"/>
  <c r="Y213" i="4" l="1"/>
  <c r="Z213" i="4" s="1"/>
  <c r="Y214" i="4" l="1"/>
  <c r="Z214" i="4" s="1"/>
  <c r="Y215" i="4" l="1"/>
  <c r="Z215" i="4" s="1"/>
  <c r="Y216" i="4" l="1"/>
  <c r="Z216" i="4" s="1"/>
  <c r="Y217" i="4" l="1"/>
  <c r="Z217" i="4" s="1"/>
  <c r="Y218" i="4" l="1"/>
  <c r="Z218" i="4" s="1"/>
  <c r="Y219" i="4" l="1"/>
  <c r="Z219" i="4" s="1"/>
  <c r="Y220" i="4" l="1"/>
  <c r="Z220" i="4" s="1"/>
  <c r="Y221" i="4" l="1"/>
  <c r="Z221" i="4" s="1"/>
  <c r="Y222" i="4" l="1"/>
  <c r="Z222" i="4" s="1"/>
  <c r="Y223" i="4" l="1"/>
  <c r="Z223" i="4" s="1"/>
  <c r="Y224" i="4" l="1"/>
  <c r="Z224" i="4" s="1"/>
  <c r="Y225" i="4" l="1"/>
  <c r="Z225" i="4" s="1"/>
  <c r="Y226" i="4" l="1"/>
  <c r="Z226" i="4" s="1"/>
  <c r="Y227" i="4" l="1"/>
  <c r="Z227" i="4" s="1"/>
  <c r="Y228" i="4" l="1"/>
  <c r="Z228" i="4" s="1"/>
  <c r="Y229" i="4" l="1"/>
  <c r="Z229" i="4" s="1"/>
  <c r="Y230" i="4" l="1"/>
  <c r="Z230" i="4" s="1"/>
  <c r="Y231" i="4" l="1"/>
  <c r="Z231" i="4" s="1"/>
  <c r="Y232" i="4" l="1"/>
  <c r="Z232" i="4" s="1"/>
  <c r="Y233" i="4" l="1"/>
  <c r="Z233" i="4" s="1"/>
  <c r="Y234" i="4" l="1"/>
  <c r="Z234" i="4" s="1"/>
  <c r="Y235" i="4" l="1"/>
  <c r="Z235" i="4" s="1"/>
  <c r="Y236" i="4" l="1"/>
  <c r="Z236" i="4" s="1"/>
  <c r="Y237" i="4" l="1"/>
  <c r="Z237" i="4" s="1"/>
  <c r="Y238" i="4" l="1"/>
  <c r="Z238" i="4" s="1"/>
  <c r="Y239" i="4" l="1"/>
  <c r="Z239" i="4" s="1"/>
  <c r="Y240" i="4" l="1"/>
  <c r="Z240" i="4" s="1"/>
  <c r="Y241" i="4" l="1"/>
  <c r="Z241" i="4" s="1"/>
  <c r="Y242" i="4" l="1"/>
  <c r="Z242" i="4" s="1"/>
  <c r="Y243" i="4" l="1"/>
  <c r="Z243" i="4" s="1"/>
  <c r="Y244" i="4" l="1"/>
  <c r="Z244" i="4" s="1"/>
  <c r="Y245" i="4" l="1"/>
  <c r="Z245" i="4" s="1"/>
  <c r="Y246" i="4" l="1"/>
  <c r="Z246" i="4" s="1"/>
  <c r="Y247" i="4" l="1"/>
  <c r="Z247" i="4" s="1"/>
  <c r="Y248" i="4" l="1"/>
  <c r="Z248" i="4" s="1"/>
  <c r="Y249" i="4" l="1"/>
  <c r="Z249" i="4" s="1"/>
  <c r="Y250" i="4" l="1"/>
  <c r="Z250" i="4" s="1"/>
  <c r="Y251" i="4" l="1"/>
  <c r="Z251" i="4" s="1"/>
  <c r="Y252" i="4" l="1"/>
  <c r="Z252" i="4" s="1"/>
  <c r="Y253" i="4" l="1"/>
  <c r="Z253" i="4" s="1"/>
  <c r="Y254" i="4" l="1"/>
  <c r="Z254" i="4" s="1"/>
  <c r="Y255" i="4" l="1"/>
  <c r="Z255" i="4" s="1"/>
  <c r="Y256" i="4" l="1"/>
  <c r="Z256" i="4" s="1"/>
  <c r="Y257" i="4" l="1"/>
  <c r="Z257" i="4" s="1"/>
  <c r="Y258" i="4" l="1"/>
  <c r="Z258" i="4" s="1"/>
  <c r="Y259" i="4" l="1"/>
  <c r="Z259" i="4" s="1"/>
  <c r="Y260" i="4" l="1"/>
  <c r="Z260" i="4" s="1"/>
  <c r="Y261" i="4" l="1"/>
  <c r="Z261" i="4" s="1"/>
  <c r="Y262" i="4" l="1"/>
  <c r="Z262" i="4" s="1"/>
  <c r="Y263" i="4" l="1"/>
  <c r="Z263" i="4" s="1"/>
  <c r="Y264" i="4" l="1"/>
  <c r="Z264" i="4" s="1"/>
  <c r="Y265" i="4" l="1"/>
  <c r="Z265" i="4" s="1"/>
  <c r="Y266" i="4" l="1"/>
  <c r="Z266" i="4" s="1"/>
  <c r="Y267" i="4" l="1"/>
  <c r="Z267" i="4" s="1"/>
  <c r="Y268" i="4" l="1"/>
  <c r="Z268" i="4" s="1"/>
  <c r="Y269" i="4" l="1"/>
  <c r="Z269" i="4" s="1"/>
  <c r="Y270" i="4" l="1"/>
  <c r="Z270" i="4" s="1"/>
  <c r="Y271" i="4" l="1"/>
  <c r="Z271" i="4" s="1"/>
  <c r="Y272" i="4" l="1"/>
  <c r="Z272" i="4" s="1"/>
  <c r="Y273" i="4" l="1"/>
  <c r="Z273" i="4" s="1"/>
  <c r="Y274" i="4" l="1"/>
  <c r="Z274" i="4" s="1"/>
  <c r="Y275" i="4" l="1"/>
  <c r="Z275" i="4" s="1"/>
  <c r="Y276" i="4" l="1"/>
  <c r="Z276" i="4" s="1"/>
  <c r="Y277" i="4" l="1"/>
  <c r="Z277" i="4" s="1"/>
  <c r="Y278" i="4" l="1"/>
  <c r="Z278" i="4" s="1"/>
  <c r="Y279" i="4" l="1"/>
  <c r="Z279" i="4" s="1"/>
  <c r="Y280" i="4" l="1"/>
  <c r="Z280" i="4" s="1"/>
  <c r="Y281" i="4" l="1"/>
  <c r="Z281" i="4" s="1"/>
  <c r="Y282" i="4" l="1"/>
  <c r="Z282" i="4" s="1"/>
  <c r="Y283" i="4" l="1"/>
  <c r="Z283" i="4" s="1"/>
  <c r="Y284" i="4" l="1"/>
  <c r="Z284" i="4" s="1"/>
  <c r="Y285" i="4" l="1"/>
  <c r="Z285" i="4" s="1"/>
  <c r="Y286" i="4" l="1"/>
  <c r="Z286" i="4" s="1"/>
  <c r="Y287" i="4" l="1"/>
  <c r="Z287" i="4" s="1"/>
  <c r="Y288" i="4" l="1"/>
  <c r="Z288" i="4" s="1"/>
  <c r="Y289" i="4" l="1"/>
  <c r="Z289" i="4" s="1"/>
  <c r="Y290" i="4" l="1"/>
  <c r="Z290" i="4" s="1"/>
  <c r="Y291" i="4" l="1"/>
  <c r="Z291" i="4" s="1"/>
  <c r="Y292" i="4" l="1"/>
  <c r="Z292" i="4" s="1"/>
  <c r="Y293" i="4" l="1"/>
  <c r="Z293" i="4" s="1"/>
  <c r="Y294" i="4" l="1"/>
  <c r="Z294" i="4" s="1"/>
  <c r="Y295" i="4" l="1"/>
  <c r="Z295" i="4" s="1"/>
  <c r="Y296" i="4" l="1"/>
  <c r="Z296" i="4" s="1"/>
  <c r="Y297" i="4" l="1"/>
  <c r="Z297" i="4" s="1"/>
  <c r="Y298" i="4" l="1"/>
  <c r="Z298" i="4" s="1"/>
  <c r="Y299" i="4" l="1"/>
  <c r="Z299" i="4" s="1"/>
  <c r="Y300" i="4" l="1"/>
  <c r="Z300" i="4" s="1"/>
  <c r="Y301" i="4" l="1"/>
  <c r="Z301" i="4" s="1"/>
  <c r="Y302" i="4" l="1"/>
  <c r="Z302" i="4" s="1"/>
  <c r="Y303" i="4" l="1"/>
  <c r="Z303" i="4" s="1"/>
  <c r="Y304" i="4" l="1"/>
  <c r="Z304" i="4" s="1"/>
  <c r="Y305" i="4" l="1"/>
  <c r="Z305" i="4" s="1"/>
  <c r="Y306" i="4" l="1"/>
  <c r="Z306" i="4" s="1"/>
  <c r="Y307" i="4" l="1"/>
  <c r="Z307" i="4" s="1"/>
  <c r="Z308" i="4" s="1"/>
  <c r="Y308" i="4"/>
  <c r="Y307" i="5" l="1"/>
  <c r="Z306" i="5" s="1"/>
  <c r="Z305" i="5" s="1"/>
  <c r="Z304" i="5" s="1"/>
  <c r="Z303" i="5" s="1"/>
  <c r="Z302" i="5" s="1"/>
  <c r="Z301" i="5" s="1"/>
  <c r="Z300" i="5" s="1"/>
  <c r="Z299" i="5" s="1"/>
  <c r="Z298" i="5" s="1"/>
  <c r="Z297" i="5" s="1"/>
  <c r="Z296" i="5" s="1"/>
  <c r="Z295" i="5" s="1"/>
  <c r="Z294" i="5" s="1"/>
  <c r="Z293" i="5" s="1"/>
  <c r="Z292" i="5" s="1"/>
  <c r="Z291" i="5" s="1"/>
  <c r="Z290" i="5" s="1"/>
  <c r="Z289" i="5" s="1"/>
  <c r="Z288" i="5" s="1"/>
  <c r="Z287" i="5" s="1"/>
  <c r="Z286" i="5" s="1"/>
  <c r="Z285" i="5" s="1"/>
  <c r="Z284" i="5" s="1"/>
  <c r="Z283" i="5" s="1"/>
  <c r="Z282" i="5" s="1"/>
  <c r="Z281" i="5" s="1"/>
  <c r="Z280" i="5" s="1"/>
  <c r="Z279" i="5" s="1"/>
  <c r="Z278" i="5" s="1"/>
  <c r="Z277" i="5" s="1"/>
  <c r="Z276" i="5" s="1"/>
  <c r="Z275" i="5" s="1"/>
  <c r="Z274" i="5" s="1"/>
  <c r="Z273" i="5" s="1"/>
  <c r="Z272" i="5" s="1"/>
  <c r="Z271" i="5" s="1"/>
  <c r="Z270" i="5" s="1"/>
  <c r="Z269" i="5" s="1"/>
  <c r="Z268" i="5" s="1"/>
  <c r="Z267" i="5" s="1"/>
  <c r="Z266" i="5" s="1"/>
  <c r="Z265" i="5" s="1"/>
  <c r="Z264" i="5" s="1"/>
  <c r="Z263" i="5" s="1"/>
  <c r="Z262" i="5" s="1"/>
  <c r="Z261" i="5" s="1"/>
  <c r="Z260" i="5" s="1"/>
  <c r="Z259" i="5" s="1"/>
  <c r="Z258" i="5" s="1"/>
  <c r="Z257" i="5" s="1"/>
  <c r="Z256" i="5" s="1"/>
  <c r="Z255" i="5" s="1"/>
  <c r="Z254" i="5" s="1"/>
  <c r="Z253" i="5" s="1"/>
  <c r="Z252" i="5" s="1"/>
  <c r="Z251" i="5" s="1"/>
  <c r="Z250" i="5" s="1"/>
  <c r="Z249" i="5" s="1"/>
  <c r="Z248" i="5" s="1"/>
  <c r="Z247" i="5" s="1"/>
  <c r="Z246" i="5" s="1"/>
  <c r="Z245" i="5" s="1"/>
  <c r="Z244" i="5" s="1"/>
  <c r="Z243" i="5" s="1"/>
  <c r="Z242" i="5" s="1"/>
  <c r="Z241" i="5" s="1"/>
  <c r="Z240" i="5" s="1"/>
  <c r="Z239" i="5" s="1"/>
  <c r="Z238" i="5" s="1"/>
  <c r="Z237" i="5" s="1"/>
  <c r="Z236" i="5" s="1"/>
  <c r="Z235" i="5" s="1"/>
  <c r="Z234" i="5" s="1"/>
  <c r="Z233" i="5" s="1"/>
  <c r="Z232" i="5" s="1"/>
  <c r="Z231" i="5" s="1"/>
  <c r="Z230" i="5" s="1"/>
  <c r="Z229" i="5" s="1"/>
  <c r="Z228" i="5" s="1"/>
  <c r="Z227" i="5" s="1"/>
  <c r="Z226" i="5" s="1"/>
  <c r="Z225" i="5" s="1"/>
  <c r="Z224" i="5" s="1"/>
  <c r="Z223" i="5" s="1"/>
  <c r="Z222" i="5" s="1"/>
  <c r="Z221" i="5" s="1"/>
  <c r="Z220" i="5" s="1"/>
  <c r="Z219" i="5" s="1"/>
  <c r="Z218" i="5" s="1"/>
  <c r="Z217" i="5" s="1"/>
  <c r="Z216" i="5" s="1"/>
  <c r="Z215" i="5" s="1"/>
  <c r="Z214" i="5" s="1"/>
  <c r="Z213" i="5" s="1"/>
  <c r="Z212" i="5" s="1"/>
  <c r="Z211" i="5" s="1"/>
  <c r="Z210" i="5" s="1"/>
  <c r="Z209" i="5" s="1"/>
  <c r="Z208" i="5" s="1"/>
  <c r="Z207" i="5" s="1"/>
  <c r="Z206" i="5" s="1"/>
  <c r="Z205" i="5" s="1"/>
  <c r="Z204" i="5" s="1"/>
  <c r="Z203" i="5" s="1"/>
  <c r="Z202" i="5" s="1"/>
  <c r="Z201" i="5" s="1"/>
  <c r="Z200" i="5" s="1"/>
  <c r="Z199" i="5" s="1"/>
  <c r="Z198" i="5" s="1"/>
  <c r="Z197" i="5" s="1"/>
  <c r="Z196" i="5" s="1"/>
  <c r="Z195" i="5" s="1"/>
  <c r="Z194" i="5" s="1"/>
  <c r="Z193" i="5" s="1"/>
  <c r="Z192" i="5" s="1"/>
  <c r="Z191" i="5" s="1"/>
  <c r="Z190" i="5" s="1"/>
  <c r="Z189" i="5" s="1"/>
  <c r="Z188" i="5" s="1"/>
  <c r="Z187" i="5" s="1"/>
  <c r="Z186" i="5" s="1"/>
  <c r="Z185" i="5" s="1"/>
  <c r="Z184" i="5" s="1"/>
  <c r="Z183" i="5" s="1"/>
  <c r="Z182" i="5" s="1"/>
  <c r="Z181" i="5" s="1"/>
  <c r="Z180" i="5" s="1"/>
  <c r="Z179" i="5" s="1"/>
  <c r="Z178" i="5" s="1"/>
  <c r="Z177" i="5" s="1"/>
  <c r="Z176" i="5" s="1"/>
  <c r="Z175" i="5" s="1"/>
  <c r="Z174" i="5" s="1"/>
  <c r="Z173" i="5" s="1"/>
  <c r="Z172" i="5" s="1"/>
  <c r="Z171" i="5" s="1"/>
  <c r="Z170" i="5" s="1"/>
  <c r="Z169" i="5" s="1"/>
  <c r="Z168" i="5" s="1"/>
  <c r="Z167" i="5" s="1"/>
  <c r="Z166" i="5" s="1"/>
  <c r="Z165" i="5" s="1"/>
  <c r="Z164" i="5" s="1"/>
  <c r="Z163" i="5" s="1"/>
  <c r="Z162" i="5" s="1"/>
  <c r="Z161" i="5" s="1"/>
  <c r="Z160" i="5" s="1"/>
  <c r="Z159" i="5" s="1"/>
  <c r="Z158" i="5" s="1"/>
  <c r="Z157" i="5" s="1"/>
  <c r="Z156" i="5" s="1"/>
  <c r="Z155" i="5" s="1"/>
  <c r="Z154" i="5" s="1"/>
  <c r="Z153" i="5" s="1"/>
  <c r="Z152" i="5" s="1"/>
  <c r="Z151" i="5" s="1"/>
  <c r="Z150" i="5" s="1"/>
  <c r="Z149" i="5" s="1"/>
  <c r="Z148" i="5" s="1"/>
  <c r="Z147" i="5" s="1"/>
  <c r="Z146" i="5" s="1"/>
  <c r="Z145" i="5" s="1"/>
  <c r="Z144" i="5" s="1"/>
  <c r="Z143" i="5" s="1"/>
  <c r="Z142" i="5" s="1"/>
  <c r="Z141" i="5" s="1"/>
  <c r="Z140" i="5" s="1"/>
  <c r="Z139" i="5" s="1"/>
  <c r="Z138" i="5" s="1"/>
  <c r="Z137" i="5" s="1"/>
  <c r="Z136" i="5" s="1"/>
  <c r="Z135" i="5" s="1"/>
  <c r="Z134" i="5" s="1"/>
  <c r="Z133" i="5" s="1"/>
  <c r="Z132" i="5" s="1"/>
  <c r="Z131" i="5" s="1"/>
  <c r="Z130" i="5" s="1"/>
  <c r="Z129" i="5" s="1"/>
  <c r="Z128" i="5" s="1"/>
  <c r="Z127" i="5" s="1"/>
  <c r="Z126" i="5" s="1"/>
  <c r="Z125" i="5" s="1"/>
  <c r="Z124" i="5" s="1"/>
  <c r="Z123" i="5" s="1"/>
  <c r="Z122" i="5" s="1"/>
  <c r="Z121" i="5" s="1"/>
  <c r="Z120" i="5" s="1"/>
  <c r="Z119" i="5" s="1"/>
  <c r="Z118" i="5" s="1"/>
  <c r="Z117" i="5" s="1"/>
  <c r="Z116" i="5" s="1"/>
  <c r="Z115" i="5" s="1"/>
  <c r="Z114" i="5" s="1"/>
  <c r="Z113" i="5" s="1"/>
  <c r="Z112" i="5" s="1"/>
  <c r="Z111" i="5" s="1"/>
  <c r="Z110" i="5" s="1"/>
  <c r="Z109" i="5" s="1"/>
  <c r="Z108" i="5" s="1"/>
  <c r="Z107" i="5" s="1"/>
  <c r="Z106" i="5" s="1"/>
  <c r="Z105" i="5" s="1"/>
  <c r="Z104" i="5" s="1"/>
  <c r="Z103" i="5" s="1"/>
  <c r="Z102" i="5" s="1"/>
  <c r="Z101" i="5" s="1"/>
  <c r="Z100" i="5" s="1"/>
  <c r="Z99" i="5" s="1"/>
  <c r="Z98" i="5" s="1"/>
  <c r="Z97" i="5" s="1"/>
  <c r="Z96" i="5" s="1"/>
  <c r="Z95" i="5" s="1"/>
  <c r="Z94" i="5" s="1"/>
  <c r="Z93" i="5" s="1"/>
  <c r="Z92" i="5" s="1"/>
  <c r="Z91" i="5" s="1"/>
  <c r="Z90" i="5" s="1"/>
  <c r="Z89" i="5" s="1"/>
  <c r="Z88" i="5" s="1"/>
  <c r="Z87" i="5" s="1"/>
  <c r="Z86" i="5" s="1"/>
  <c r="Z85" i="5" s="1"/>
  <c r="Z84" i="5" s="1"/>
  <c r="Z83" i="5" s="1"/>
  <c r="Z82" i="5" s="1"/>
  <c r="Z81" i="5" s="1"/>
  <c r="Z80" i="5" s="1"/>
  <c r="Z79" i="5" s="1"/>
  <c r="Z78" i="5" s="1"/>
  <c r="Z77" i="5" s="1"/>
  <c r="Z76" i="5" s="1"/>
  <c r="Z75" i="5" s="1"/>
  <c r="Z74" i="5" s="1"/>
  <c r="Z73" i="5" s="1"/>
  <c r="Z72" i="5" s="1"/>
  <c r="Z71" i="5" s="1"/>
  <c r="Z70" i="5" s="1"/>
  <c r="Z69" i="5" s="1"/>
  <c r="Z68" i="5" s="1"/>
  <c r="Z67" i="5" s="1"/>
  <c r="Z66" i="5" s="1"/>
  <c r="Z65" i="5" s="1"/>
  <c r="Z64" i="5" s="1"/>
  <c r="Z63" i="5" s="1"/>
  <c r="Z62" i="5" s="1"/>
  <c r="Z61" i="5" s="1"/>
  <c r="Z60" i="5" s="1"/>
  <c r="Z59" i="5" s="1"/>
  <c r="Z58" i="5" s="1"/>
  <c r="Z57" i="5" s="1"/>
  <c r="Z56" i="5" s="1"/>
  <c r="Z55" i="5" s="1"/>
  <c r="Z54" i="5" s="1"/>
  <c r="Z53" i="5" s="1"/>
  <c r="Z52" i="5" s="1"/>
  <c r="Z51" i="5" s="1"/>
  <c r="Z50" i="5" s="1"/>
  <c r="Z49" i="5" s="1"/>
  <c r="Z48" i="5" s="1"/>
  <c r="Z47" i="5" s="1"/>
  <c r="Z46" i="5" s="1"/>
  <c r="Z45" i="5" s="1"/>
  <c r="Z44" i="5" s="1"/>
  <c r="Z43" i="5" s="1"/>
  <c r="Z42" i="5" s="1"/>
  <c r="Z41" i="5" s="1"/>
  <c r="Z40" i="5" s="1"/>
  <c r="Z39" i="5" s="1"/>
  <c r="Z38" i="5" s="1"/>
  <c r="Z37" i="5" s="1"/>
  <c r="Z36" i="5" s="1"/>
  <c r="Z35" i="5" s="1"/>
  <c r="Z34" i="5" s="1"/>
  <c r="Z33" i="5" s="1"/>
  <c r="Z32" i="5" s="1"/>
  <c r="Z31" i="5" s="1"/>
  <c r="Z30" i="5" s="1"/>
  <c r="Z29" i="5" s="1"/>
  <c r="Z28" i="5" s="1"/>
  <c r="Z27" i="5" s="1"/>
  <c r="Z26" i="5" s="1"/>
  <c r="Z25" i="5" s="1"/>
  <c r="Z24" i="5" s="1"/>
  <c r="Z23" i="5" s="1"/>
  <c r="Z22" i="5" s="1"/>
  <c r="Z21" i="5" s="1"/>
  <c r="Z20" i="5" s="1"/>
  <c r="Z19" i="5" s="1"/>
  <c r="Z18" i="5" s="1"/>
  <c r="Z17" i="5" s="1"/>
  <c r="Z16" i="5" s="1"/>
  <c r="Z15" i="5" s="1"/>
  <c r="Z14" i="5" s="1"/>
  <c r="Z13" i="5" s="1"/>
  <c r="Z12" i="5" s="1"/>
  <c r="Z11" i="5" s="1"/>
  <c r="Z10" i="5" s="1"/>
  <c r="Z9" i="5" s="1"/>
  <c r="Z8" i="5" s="1"/>
  <c r="Z7" i="5" s="1"/>
  <c r="Z6" i="5" s="1"/>
  <c r="Z5" i="5" s="1"/>
  <c r="Z4" i="5" s="1"/>
  <c r="Z3" i="5" s="1"/>
</calcChain>
</file>

<file path=xl/sharedStrings.xml><?xml version="1.0" encoding="utf-8"?>
<sst xmlns="http://schemas.openxmlformats.org/spreadsheetml/2006/main" count="981" uniqueCount="47">
  <si>
    <t>gains</t>
  </si>
  <si>
    <t>perte</t>
  </si>
  <si>
    <t>RSI calculé</t>
  </si>
  <si>
    <t>RSI réel</t>
  </si>
  <si>
    <r>
      <t>∑</t>
    </r>
    <r>
      <rPr>
        <sz val="9.35"/>
        <color theme="1"/>
        <rFont val="Calibri"/>
        <family val="2"/>
      </rPr>
      <t xml:space="preserve"> pertes</t>
    </r>
  </si>
  <si>
    <r>
      <t>∑</t>
    </r>
    <r>
      <rPr>
        <sz val="9.35"/>
        <color theme="1"/>
        <rFont val="Calibri"/>
        <family val="2"/>
      </rPr>
      <t xml:space="preserve"> gains</t>
    </r>
  </si>
  <si>
    <t>clôture</t>
  </si>
  <si>
    <t>delta</t>
  </si>
  <si>
    <t>date</t>
  </si>
  <si>
    <t>RSI</t>
  </si>
  <si>
    <t xml:space="preserve">Stochastique </t>
  </si>
  <si>
    <t>%K</t>
  </si>
  <si>
    <t>cloture</t>
  </si>
  <si>
    <t>max (14)</t>
  </si>
  <si>
    <t>min (14)</t>
  </si>
  <si>
    <t>%K lissé sur 3 périodes (calculé)</t>
  </si>
  <si>
    <t>%K lissé sur 3 périodes (réel)</t>
  </si>
  <si>
    <t>MACD</t>
  </si>
  <si>
    <t>MME(12)</t>
  </si>
  <si>
    <t>MME(26)</t>
  </si>
  <si>
    <t>K</t>
  </si>
  <si>
    <t>signal</t>
  </si>
  <si>
    <t>ABCA.PA</t>
  </si>
  <si>
    <t>Action</t>
  </si>
  <si>
    <t>Jour</t>
  </si>
  <si>
    <t>Cloture</t>
  </si>
  <si>
    <t>Bas</t>
  </si>
  <si>
    <t>Haut</t>
  </si>
  <si>
    <t>%K (rapide)</t>
  </si>
  <si>
    <t>%D (rapide)</t>
  </si>
  <si>
    <t>%D (lent)</t>
  </si>
  <si>
    <t>%K (lent)</t>
  </si>
  <si>
    <t>coeff. (12)</t>
  </si>
  <si>
    <t>coeff. (26)</t>
  </si>
  <si>
    <t>coeff. (9)</t>
  </si>
  <si>
    <t>STOCHASTIQUE</t>
  </si>
  <si>
    <t>BANDES DE BOLLINGER</t>
  </si>
  <si>
    <t>MM(20)</t>
  </si>
  <si>
    <t>B.sup</t>
  </si>
  <si>
    <t>B.inf</t>
  </si>
  <si>
    <t>RSI (14j)</t>
  </si>
  <si>
    <t>…</t>
  </si>
  <si>
    <t>%K (réel)</t>
  </si>
  <si>
    <t>%D (réel)</t>
  </si>
  <si>
    <t>MACD (réel)</t>
  </si>
  <si>
    <t>signal (réel)</t>
  </si>
  <si>
    <t>écart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</si>
</sst>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2" fontId="0" fillId="0" borderId="0" xfId="0" applyNumberForma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0" fillId="6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9" fontId="0" fillId="0" borderId="1" xfId="0" applyNumberFormat="1" applyBorder="1"/>
    <xf numFmtId="0" fontId="0" fillId="7" borderId="0" xfId="0" applyFill="1"/>
    <xf numFmtId="2" fontId="0" fillId="7" borderId="0" xfId="0" applyNumberFormat="1" applyFill="1"/>
    <xf numFmtId="0" fontId="0" fillId="8" borderId="0" xfId="0" applyFill="1"/>
    <xf numFmtId="10" fontId="0" fillId="8" borderId="0" xfId="0" applyNumberFormat="1" applyFill="1"/>
    <xf numFmtId="0" fontId="1" fillId="10" borderId="1" xfId="0" applyFont="1" applyFill="1" applyBorder="1" applyAlignment="1">
      <alignment horizontal="center"/>
    </xf>
    <xf numFmtId="0" fontId="4" fillId="0" borderId="0" xfId="0" applyFont="1"/>
    <xf numFmtId="14" fontId="4" fillId="0" borderId="0" xfId="0" applyNumberFormat="1" applyFont="1"/>
    <xf numFmtId="2" fontId="4" fillId="0" borderId="0" xfId="0" applyNumberFormat="1" applyFont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2" fontId="5" fillId="2" borderId="6" xfId="0" applyNumberFormat="1" applyFont="1" applyFill="1" applyBorder="1" applyAlignment="1">
      <alignment horizontal="center"/>
    </xf>
    <xf numFmtId="0" fontId="4" fillId="5" borderId="0" xfId="0" applyFont="1" applyFill="1"/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4" fillId="11" borderId="0" xfId="0" applyFont="1" applyFill="1"/>
    <xf numFmtId="0" fontId="5" fillId="3" borderId="10" xfId="0" applyFont="1" applyFill="1" applyBorder="1" applyAlignment="1">
      <alignment horizontal="center"/>
    </xf>
    <xf numFmtId="0" fontId="4" fillId="0" borderId="0" xfId="0" applyFont="1" applyFill="1"/>
    <xf numFmtId="164" fontId="4" fillId="0" borderId="0" xfId="0" applyNumberFormat="1" applyFont="1"/>
    <xf numFmtId="10" fontId="4" fillId="0" borderId="0" xfId="0" applyNumberFormat="1" applyFont="1"/>
    <xf numFmtId="0" fontId="5" fillId="12" borderId="9" xfId="0" applyFont="1" applyFill="1" applyBorder="1" applyAlignment="1">
      <alignment horizontal="center"/>
    </xf>
    <xf numFmtId="0" fontId="5" fillId="12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2" fontId="4" fillId="11" borderId="0" xfId="0" applyNumberFormat="1" applyFont="1" applyFill="1" applyAlignment="1">
      <alignment horizontal="right"/>
    </xf>
    <xf numFmtId="10" fontId="4" fillId="11" borderId="0" xfId="0" applyNumberFormat="1" applyFont="1" applyFill="1" applyAlignment="1">
      <alignment horizontal="right"/>
    </xf>
    <xf numFmtId="10" fontId="4" fillId="11" borderId="0" xfId="0" applyNumberFormat="1" applyFont="1" applyFill="1"/>
    <xf numFmtId="0" fontId="7" fillId="11" borderId="10" xfId="0" applyFont="1" applyFill="1" applyBorder="1" applyAlignment="1">
      <alignment horizontal="center"/>
    </xf>
    <xf numFmtId="0" fontId="4" fillId="11" borderId="0" xfId="0" applyFont="1" applyFill="1" applyAlignment="1">
      <alignment horizontal="right"/>
    </xf>
    <xf numFmtId="0" fontId="6" fillId="4" borderId="0" xfId="0" applyFont="1" applyFill="1" applyBorder="1" applyAlignment="1">
      <alignment vertical="top" textRotation="180"/>
    </xf>
    <xf numFmtId="0" fontId="6" fillId="3" borderId="0" xfId="0" applyFont="1" applyFill="1" applyBorder="1" applyAlignment="1">
      <alignment vertical="top" textRotation="180"/>
    </xf>
    <xf numFmtId="0" fontId="6" fillId="12" borderId="0" xfId="0" applyFont="1" applyFill="1" applyAlignment="1">
      <alignment vertical="top" textRotation="180"/>
    </xf>
    <xf numFmtId="165" fontId="4" fillId="0" borderId="0" xfId="0" applyNumberFormat="1" applyFont="1"/>
    <xf numFmtId="165" fontId="4" fillId="11" borderId="0" xfId="0" applyNumberFormat="1" applyFont="1" applyFill="1"/>
    <xf numFmtId="2" fontId="4" fillId="0" borderId="0" xfId="0" applyNumberFormat="1" applyFont="1" applyFill="1"/>
    <xf numFmtId="165" fontId="4" fillId="0" borderId="0" xfId="0" applyNumberFormat="1" applyFont="1" applyFill="1"/>
    <xf numFmtId="164" fontId="4" fillId="0" borderId="0" xfId="0" applyNumberFormat="1" applyFont="1" applyFill="1"/>
    <xf numFmtId="0" fontId="6" fillId="4" borderId="0" xfId="0" applyFont="1" applyFill="1" applyBorder="1" applyAlignment="1">
      <alignment horizontal="center" vertical="top" textRotation="180"/>
    </xf>
    <xf numFmtId="0" fontId="6" fillId="3" borderId="0" xfId="0" applyFont="1" applyFill="1" applyBorder="1" applyAlignment="1">
      <alignment horizontal="center" vertical="top" textRotation="180"/>
    </xf>
    <xf numFmtId="0" fontId="6" fillId="12" borderId="0" xfId="0" applyFont="1" applyFill="1" applyAlignment="1">
      <alignment horizontal="center" vertical="top" textRotation="180"/>
    </xf>
    <xf numFmtId="0" fontId="6" fillId="5" borderId="0" xfId="0" applyFont="1" applyFill="1" applyAlignment="1">
      <alignment horizontal="center" vertical="top" textRotation="180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12" borderId="7" xfId="0" applyFont="1" applyFill="1" applyBorder="1" applyAlignment="1">
      <alignment horizontal="center"/>
    </xf>
    <xf numFmtId="0" fontId="6" fillId="12" borderId="8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6"/>
  <sheetViews>
    <sheetView tabSelected="1" topLeftCell="B1" workbookViewId="0">
      <pane ySplit="2" topLeftCell="A3" activePane="bottomLeft" state="frozenSplit"/>
      <selection pane="bottomLeft" activeCell="R28" sqref="R28"/>
    </sheetView>
  </sheetViews>
  <sheetFormatPr baseColWidth="10" defaultColWidth="11.42578125" defaultRowHeight="11.25" outlineLevelCol="1" x14ac:dyDescent="0.2"/>
  <cols>
    <col min="1" max="1" width="11.42578125" style="14"/>
    <col min="2" max="2" width="8.7109375" style="14" customWidth="1"/>
    <col min="3" max="5" width="8.7109375" style="16" customWidth="1"/>
    <col min="6" max="10" width="11.42578125" style="14" hidden="1" customWidth="1" outlineLevel="1"/>
    <col min="11" max="11" width="3" style="14" bestFit="1" customWidth="1" collapsed="1"/>
    <col min="12" max="19" width="11.42578125" style="14" customWidth="1" outlineLevel="1"/>
    <col min="20" max="20" width="3" style="14" bestFit="1" customWidth="1"/>
    <col min="21" max="29" width="11.42578125" style="14" customWidth="1" outlineLevel="1"/>
    <col min="30" max="30" width="3" style="14" bestFit="1" customWidth="1"/>
    <col min="31" max="34" width="11.42578125" style="14" hidden="1" customWidth="1" outlineLevel="1"/>
    <col min="35" max="35" width="3" style="14" bestFit="1" customWidth="1" collapsed="1"/>
    <col min="36" max="16384" width="11.42578125" style="14"/>
  </cols>
  <sheetData>
    <row r="1" spans="1:35" ht="11.25" customHeight="1" x14ac:dyDescent="0.2">
      <c r="A1" s="16">
        <f>MAX(E3:E20)</f>
        <v>5.78</v>
      </c>
      <c r="F1" s="50" t="s">
        <v>9</v>
      </c>
      <c r="G1" s="51"/>
      <c r="H1" s="51"/>
      <c r="I1" s="51"/>
      <c r="J1" s="51"/>
      <c r="K1" s="38"/>
      <c r="L1" s="52" t="s">
        <v>35</v>
      </c>
      <c r="M1" s="52"/>
      <c r="N1" s="52"/>
      <c r="O1" s="52"/>
      <c r="P1" s="52"/>
      <c r="Q1" s="52"/>
      <c r="R1" s="52"/>
      <c r="S1" s="52"/>
      <c r="T1" s="39"/>
      <c r="U1" s="53" t="s">
        <v>17</v>
      </c>
      <c r="V1" s="54"/>
      <c r="W1" s="54"/>
      <c r="X1" s="54"/>
      <c r="Y1" s="54"/>
      <c r="Z1" s="54"/>
      <c r="AA1" s="54"/>
      <c r="AB1" s="54"/>
      <c r="AC1" s="54"/>
      <c r="AD1" s="40"/>
      <c r="AE1" s="55" t="s">
        <v>36</v>
      </c>
      <c r="AF1" s="55"/>
      <c r="AG1" s="56"/>
      <c r="AH1" s="56"/>
      <c r="AI1" s="21"/>
    </row>
    <row r="2" spans="1:35" x14ac:dyDescent="0.2">
      <c r="A2" s="17" t="s">
        <v>23</v>
      </c>
      <c r="B2" s="18" t="s">
        <v>24</v>
      </c>
      <c r="C2" s="19" t="s">
        <v>25</v>
      </c>
      <c r="D2" s="19" t="s">
        <v>26</v>
      </c>
      <c r="E2" s="20" t="s">
        <v>27</v>
      </c>
      <c r="F2" s="22" t="s">
        <v>7</v>
      </c>
      <c r="G2" s="23" t="s">
        <v>0</v>
      </c>
      <c r="H2" s="23" t="s">
        <v>1</v>
      </c>
      <c r="I2" s="23" t="s">
        <v>40</v>
      </c>
      <c r="J2" s="36" t="s">
        <v>3</v>
      </c>
      <c r="K2" s="38"/>
      <c r="L2" s="25" t="s">
        <v>13</v>
      </c>
      <c r="M2" s="25" t="s">
        <v>14</v>
      </c>
      <c r="N2" s="25" t="s">
        <v>28</v>
      </c>
      <c r="O2" s="25" t="s">
        <v>29</v>
      </c>
      <c r="P2" s="25" t="s">
        <v>31</v>
      </c>
      <c r="Q2" s="25" t="s">
        <v>30</v>
      </c>
      <c r="R2" s="36" t="s">
        <v>42</v>
      </c>
      <c r="S2" s="36" t="s">
        <v>43</v>
      </c>
      <c r="T2" s="39"/>
      <c r="U2" s="29" t="s">
        <v>18</v>
      </c>
      <c r="V2" s="30" t="s">
        <v>32</v>
      </c>
      <c r="W2" s="30" t="s">
        <v>19</v>
      </c>
      <c r="X2" s="30" t="s">
        <v>33</v>
      </c>
      <c r="Y2" s="30" t="s">
        <v>17</v>
      </c>
      <c r="Z2" s="30" t="s">
        <v>21</v>
      </c>
      <c r="AA2" s="30" t="s">
        <v>34</v>
      </c>
      <c r="AB2" s="36" t="s">
        <v>44</v>
      </c>
      <c r="AC2" s="36" t="s">
        <v>45</v>
      </c>
      <c r="AD2" s="40"/>
      <c r="AE2" s="31" t="s">
        <v>37</v>
      </c>
      <c r="AF2" s="31" t="s">
        <v>46</v>
      </c>
      <c r="AG2" s="32" t="s">
        <v>38</v>
      </c>
      <c r="AH2" s="32" t="s">
        <v>39</v>
      </c>
      <c r="AI2" s="21"/>
    </row>
    <row r="3" spans="1:35" ht="11.25" customHeight="1" x14ac:dyDescent="0.2">
      <c r="A3" s="14" t="s">
        <v>22</v>
      </c>
      <c r="B3" s="15">
        <v>41337</v>
      </c>
      <c r="C3" s="16">
        <v>5.49</v>
      </c>
      <c r="D3" s="16">
        <v>5.48</v>
      </c>
      <c r="E3" s="16">
        <v>5.54</v>
      </c>
      <c r="F3" s="16">
        <f>C3-C4</f>
        <v>-5.9999999999999609E-2</v>
      </c>
      <c r="G3" s="14" t="str">
        <f t="shared" ref="G3:G66" si="0">IF(F3&gt;0,F3,"")</f>
        <v/>
      </c>
      <c r="H3" s="14">
        <f t="shared" ref="H3:H66" si="1">IF(F3&lt;0,-F3,"")</f>
        <v>5.9999999999999609E-2</v>
      </c>
      <c r="I3" s="16">
        <f>100-100/(1+SUM(G3:G16)/SUM(H3:H16))</f>
        <v>25</v>
      </c>
      <c r="J3" s="33">
        <v>27.72</v>
      </c>
      <c r="K3" s="46" t="s">
        <v>9</v>
      </c>
      <c r="L3" s="16">
        <f>MAX(E3:E16)</f>
        <v>5.71</v>
      </c>
      <c r="M3" s="16">
        <f>MIN(D3:D16)</f>
        <v>5.48</v>
      </c>
      <c r="N3" s="28">
        <f t="shared" ref="N3:N66" si="2">(C3-M3)/(L3-M3)</f>
        <v>4.3478260869564377E-2</v>
      </c>
      <c r="O3" s="28">
        <f>AVERAGE(N3:N5)</f>
        <v>0.12399355877616718</v>
      </c>
      <c r="P3" s="28">
        <f t="shared" ref="P3:P66" si="3">O3</f>
        <v>0.12399355877616718</v>
      </c>
      <c r="Q3" s="28">
        <f>AVERAGE(P3:P7)</f>
        <v>0.16580998389693993</v>
      </c>
      <c r="R3" s="35">
        <v>0.124</v>
      </c>
      <c r="S3" s="35">
        <v>0.1658</v>
      </c>
      <c r="T3" s="47" t="s">
        <v>35</v>
      </c>
      <c r="U3" s="41">
        <f t="shared" ref="U3:U66" si="4">V$3*$C3+(1-V$3)*U4</f>
        <v>5.5905722512768792</v>
      </c>
      <c r="V3" s="27">
        <f>2/(12+1)</f>
        <v>0.15384615384615385</v>
      </c>
      <c r="W3" s="41">
        <f t="shared" ref="W3:W66" si="5">X$3*$C3+(1-X$3)*W4</f>
        <v>5.6759395520336371</v>
      </c>
      <c r="X3" s="27">
        <f>2/(26+1)</f>
        <v>7.407407407407407E-2</v>
      </c>
      <c r="Y3" s="41">
        <f t="shared" ref="Y3:Y66" si="6">U3-W3</f>
        <v>-8.5367300756757913E-2</v>
      </c>
      <c r="Z3" s="41">
        <f t="shared" ref="Z3:Z66" si="7">AA$3*Y3+(1-AA$3)*Z4</f>
        <v>-7.8078233583494763E-2</v>
      </c>
      <c r="AA3" s="14">
        <f>2/(9+1)</f>
        <v>0.2</v>
      </c>
      <c r="AB3" s="24">
        <v>-8.6099999999999996E-2</v>
      </c>
      <c r="AC3" s="42">
        <v>-7.9000000000000001E-2</v>
      </c>
      <c r="AD3" s="48" t="s">
        <v>17</v>
      </c>
      <c r="AE3" s="45">
        <f>AVERAGE(C3:C22)</f>
        <v>5.6405000000000012</v>
      </c>
      <c r="AF3" s="45">
        <f>STDEVP(C3:C22)</f>
        <v>7.7425770903491883E-2</v>
      </c>
      <c r="AG3" s="27">
        <f>AE3+2*AF3</f>
        <v>5.7953515418069852</v>
      </c>
      <c r="AH3" s="27">
        <f>AE3-2*AF3</f>
        <v>5.4856484581930172</v>
      </c>
      <c r="AI3" s="49" t="s">
        <v>36</v>
      </c>
    </row>
    <row r="4" spans="1:35" x14ac:dyDescent="0.2">
      <c r="A4" s="14" t="s">
        <v>22</v>
      </c>
      <c r="B4" s="15">
        <v>41334</v>
      </c>
      <c r="C4" s="16">
        <v>5.55</v>
      </c>
      <c r="D4" s="16">
        <v>5.5</v>
      </c>
      <c r="E4" s="16">
        <v>5.58</v>
      </c>
      <c r="F4" s="16">
        <f t="shared" ref="F4:F67" si="8">C4-C5</f>
        <v>1.9999999999999574E-2</v>
      </c>
      <c r="G4" s="14">
        <f t="shared" si="0"/>
        <v>1.9999999999999574E-2</v>
      </c>
      <c r="H4" s="14" t="str">
        <f t="shared" si="1"/>
        <v/>
      </c>
      <c r="I4" s="16">
        <f t="shared" ref="I4:I67" si="9">100-100/(1+SUM(G4:G17)/SUM(H4:H17))</f>
        <v>28.571428571428541</v>
      </c>
      <c r="J4" s="33">
        <v>31.81</v>
      </c>
      <c r="K4" s="46"/>
      <c r="L4" s="16">
        <f t="shared" ref="L4:L67" si="10">MAX(E4:E17)</f>
        <v>5.73</v>
      </c>
      <c r="M4" s="16">
        <f t="shared" ref="M4:M67" si="11">MIN(D4:D17)</f>
        <v>5.5</v>
      </c>
      <c r="N4" s="28">
        <f t="shared" si="2"/>
        <v>0.21739130434782492</v>
      </c>
      <c r="O4" s="28">
        <f t="shared" ref="O4:O67" si="12">AVERAGE(N4:N6)</f>
        <v>0.17122920021470731</v>
      </c>
      <c r="P4" s="28">
        <f t="shared" si="3"/>
        <v>0.17122920021470731</v>
      </c>
      <c r="Q4" s="28">
        <f t="shared" ref="Q4:Q67" si="13">AVERAGE(P4:P8)</f>
        <v>0.18824936737980175</v>
      </c>
      <c r="R4" s="35">
        <v>0.17119999999999999</v>
      </c>
      <c r="S4" s="35">
        <v>0.1883</v>
      </c>
      <c r="T4" s="47"/>
      <c r="U4" s="41">
        <f t="shared" si="4"/>
        <v>5.6088581151454022</v>
      </c>
      <c r="V4" s="16"/>
      <c r="W4" s="41">
        <f t="shared" si="5"/>
        <v>5.6908147161963285</v>
      </c>
      <c r="Y4" s="41">
        <f t="shared" si="6"/>
        <v>-8.1956601050926281E-2</v>
      </c>
      <c r="Z4" s="41">
        <f t="shared" si="7"/>
        <v>-7.6255966790178972E-2</v>
      </c>
      <c r="AB4" s="24">
        <v>-8.2699999999999996E-2</v>
      </c>
      <c r="AC4" s="24">
        <v>-7.7299999999999994E-2</v>
      </c>
      <c r="AD4" s="48"/>
      <c r="AE4" s="45">
        <f t="shared" ref="AE4:AE67" si="14">AVERAGE(C4:C23)</f>
        <v>5.6515000000000004</v>
      </c>
      <c r="AF4" s="45">
        <f t="shared" ref="AF4:AF67" si="15">STDEVP(C4:C23)</f>
        <v>7.0588596812799817E-2</v>
      </c>
      <c r="AG4" s="27">
        <f t="shared" ref="AG4:AG67" si="16">AE4+2*AF4</f>
        <v>5.7926771936256003</v>
      </c>
      <c r="AH4" s="27">
        <f t="shared" ref="AH4:AH67" si="17">AE4-2*AF4</f>
        <v>5.5103228063744005</v>
      </c>
      <c r="AI4" s="49"/>
    </row>
    <row r="5" spans="1:35" x14ac:dyDescent="0.2">
      <c r="A5" s="14" t="s">
        <v>22</v>
      </c>
      <c r="B5" s="15">
        <v>41333</v>
      </c>
      <c r="C5" s="16">
        <v>5.53</v>
      </c>
      <c r="D5" s="16">
        <v>5.51</v>
      </c>
      <c r="E5" s="16">
        <v>5.59</v>
      </c>
      <c r="F5" s="16">
        <f t="shared" si="8"/>
        <v>-1.9999999999999574E-2</v>
      </c>
      <c r="G5" s="14" t="str">
        <f t="shared" si="0"/>
        <v/>
      </c>
      <c r="H5" s="14">
        <f t="shared" si="1"/>
        <v>1.9999999999999574E-2</v>
      </c>
      <c r="I5" s="16">
        <f t="shared" si="9"/>
        <v>23.809523809523881</v>
      </c>
      <c r="J5" s="33">
        <v>28.55</v>
      </c>
      <c r="K5" s="46"/>
      <c r="L5" s="16">
        <f t="shared" si="10"/>
        <v>5.77</v>
      </c>
      <c r="M5" s="16">
        <f t="shared" si="11"/>
        <v>5.5</v>
      </c>
      <c r="N5" s="28">
        <f t="shared" si="2"/>
        <v>0.1111111111111122</v>
      </c>
      <c r="O5" s="28">
        <f t="shared" si="12"/>
        <v>0.13876543209876482</v>
      </c>
      <c r="P5" s="28">
        <f t="shared" si="3"/>
        <v>0.13876543209876482</v>
      </c>
      <c r="Q5" s="28">
        <f t="shared" si="13"/>
        <v>0.20479717813051099</v>
      </c>
      <c r="R5" s="35">
        <v>0.13880000000000001</v>
      </c>
      <c r="S5" s="35">
        <v>0.20480000000000001</v>
      </c>
      <c r="T5" s="47"/>
      <c r="U5" s="41">
        <f t="shared" si="4"/>
        <v>5.6195595906263849</v>
      </c>
      <c r="V5" s="16"/>
      <c r="W5" s="41">
        <f t="shared" si="5"/>
        <v>5.7020798934920345</v>
      </c>
      <c r="Y5" s="41">
        <f t="shared" si="6"/>
        <v>-8.2520302865649597E-2</v>
      </c>
      <c r="Z5" s="41">
        <f t="shared" si="7"/>
        <v>-7.4830808224992135E-2</v>
      </c>
      <c r="AB5" s="24">
        <v>-8.3299999999999999E-2</v>
      </c>
      <c r="AC5" s="24">
        <v>-7.5899999999999995E-2</v>
      </c>
      <c r="AD5" s="48"/>
      <c r="AE5" s="45">
        <f t="shared" si="14"/>
        <v>5.6660000000000004</v>
      </c>
      <c r="AF5" s="45">
        <f t="shared" si="15"/>
        <v>7.7678825943753874E-2</v>
      </c>
      <c r="AG5" s="27">
        <f t="shared" si="16"/>
        <v>5.8213576518875083</v>
      </c>
      <c r="AH5" s="27">
        <f t="shared" si="17"/>
        <v>5.5106423481124924</v>
      </c>
      <c r="AI5" s="49"/>
    </row>
    <row r="6" spans="1:35" x14ac:dyDescent="0.2">
      <c r="A6" s="14" t="s">
        <v>22</v>
      </c>
      <c r="B6" s="15">
        <v>41332</v>
      </c>
      <c r="C6" s="16">
        <v>5.55</v>
      </c>
      <c r="D6" s="16">
        <v>5.5</v>
      </c>
      <c r="E6" s="16">
        <v>5.61</v>
      </c>
      <c r="F6" s="16">
        <f t="shared" si="8"/>
        <v>-9.9999999999997868E-3</v>
      </c>
      <c r="G6" s="14" t="str">
        <f t="shared" si="0"/>
        <v/>
      </c>
      <c r="H6" s="14">
        <f t="shared" si="1"/>
        <v>9.9999999999997868E-3</v>
      </c>
      <c r="I6" s="16">
        <f t="shared" si="9"/>
        <v>25.000000000000057</v>
      </c>
      <c r="J6" s="33">
        <v>29.87</v>
      </c>
      <c r="K6" s="46"/>
      <c r="L6" s="16">
        <f t="shared" si="10"/>
        <v>5.77</v>
      </c>
      <c r="M6" s="16">
        <f t="shared" si="11"/>
        <v>5.5</v>
      </c>
      <c r="N6" s="28">
        <f t="shared" si="2"/>
        <v>0.18518518518518481</v>
      </c>
      <c r="O6" s="28">
        <f t="shared" si="12"/>
        <v>0.19506172839506111</v>
      </c>
      <c r="P6" s="28">
        <f t="shared" si="3"/>
        <v>0.19506172839506111</v>
      </c>
      <c r="Q6" s="28">
        <f t="shared" si="13"/>
        <v>0.23283774250440881</v>
      </c>
      <c r="R6" s="35">
        <v>0.1951</v>
      </c>
      <c r="S6" s="35">
        <v>0.23280000000000001</v>
      </c>
      <c r="T6" s="47"/>
      <c r="U6" s="41">
        <f t="shared" si="4"/>
        <v>5.6358431525584542</v>
      </c>
      <c r="V6" s="16"/>
      <c r="W6" s="41">
        <f t="shared" si="5"/>
        <v>5.7158462849713967</v>
      </c>
      <c r="Y6" s="41">
        <f t="shared" si="6"/>
        <v>-8.0003132412942435E-2</v>
      </c>
      <c r="Z6" s="41">
        <f t="shared" si="7"/>
        <v>-7.2908434564827762E-2</v>
      </c>
      <c r="AB6" s="24">
        <v>-8.09E-2</v>
      </c>
      <c r="AC6" s="24">
        <v>-7.4099999999999999E-2</v>
      </c>
      <c r="AD6" s="48"/>
      <c r="AE6" s="45">
        <f t="shared" si="14"/>
        <v>5.6849999999999996</v>
      </c>
      <c r="AF6" s="45">
        <f t="shared" si="15"/>
        <v>8.789197915623484E-2</v>
      </c>
      <c r="AG6" s="27">
        <f t="shared" si="16"/>
        <v>5.860783958312469</v>
      </c>
      <c r="AH6" s="27">
        <f t="shared" si="17"/>
        <v>5.5092160416875302</v>
      </c>
      <c r="AI6" s="49"/>
    </row>
    <row r="7" spans="1:35" x14ac:dyDescent="0.2">
      <c r="A7" s="14" t="s">
        <v>22</v>
      </c>
      <c r="B7" s="15">
        <v>41331</v>
      </c>
      <c r="C7" s="16">
        <v>5.56</v>
      </c>
      <c r="D7" s="16">
        <v>5.53</v>
      </c>
      <c r="E7" s="16">
        <v>5.6</v>
      </c>
      <c r="F7" s="16">
        <f t="shared" si="8"/>
        <v>-6.0000000000000497E-2</v>
      </c>
      <c r="G7" s="14" t="str">
        <f t="shared" si="0"/>
        <v/>
      </c>
      <c r="H7" s="14">
        <f t="shared" si="1"/>
        <v>6.0000000000000497E-2</v>
      </c>
      <c r="I7" s="16">
        <f t="shared" si="9"/>
        <v>27.5</v>
      </c>
      <c r="J7" s="33" t="s">
        <v>41</v>
      </c>
      <c r="K7" s="46"/>
      <c r="L7" s="16">
        <f t="shared" si="10"/>
        <v>5.78</v>
      </c>
      <c r="M7" s="16">
        <f t="shared" si="11"/>
        <v>5.53</v>
      </c>
      <c r="N7" s="28">
        <f t="shared" si="2"/>
        <v>0.11999999999999744</v>
      </c>
      <c r="O7" s="28">
        <f t="shared" si="12"/>
        <v>0.19999999999999929</v>
      </c>
      <c r="P7" s="28">
        <f t="shared" si="3"/>
        <v>0.19999999999999929</v>
      </c>
      <c r="Q7" s="28">
        <f t="shared" si="13"/>
        <v>0.246232804232804</v>
      </c>
      <c r="R7" s="34" t="s">
        <v>41</v>
      </c>
      <c r="S7" s="34" t="s">
        <v>41</v>
      </c>
      <c r="T7" s="47"/>
      <c r="U7" s="41">
        <f t="shared" si="4"/>
        <v>5.6514509984781736</v>
      </c>
      <c r="V7" s="16"/>
      <c r="W7" s="41">
        <f t="shared" si="5"/>
        <v>5.7291139877691082</v>
      </c>
      <c r="Y7" s="41">
        <f t="shared" si="6"/>
        <v>-7.7662989290934625E-2</v>
      </c>
      <c r="Z7" s="41">
        <f t="shared" si="7"/>
        <v>-7.1134760102799094E-2</v>
      </c>
      <c r="AB7" s="37" t="s">
        <v>41</v>
      </c>
      <c r="AC7" s="37" t="s">
        <v>41</v>
      </c>
      <c r="AD7" s="48"/>
      <c r="AE7" s="45">
        <f t="shared" si="14"/>
        <v>5.7044999999999995</v>
      </c>
      <c r="AF7" s="45">
        <f t="shared" si="15"/>
        <v>9.8411127419616662E-2</v>
      </c>
      <c r="AG7" s="27">
        <f t="shared" si="16"/>
        <v>5.9013222548392328</v>
      </c>
      <c r="AH7" s="27">
        <f t="shared" si="17"/>
        <v>5.5076777451607661</v>
      </c>
      <c r="AI7" s="49"/>
    </row>
    <row r="8" spans="1:35" x14ac:dyDescent="0.2">
      <c r="A8" s="14" t="s">
        <v>22</v>
      </c>
      <c r="B8" s="15">
        <v>41330</v>
      </c>
      <c r="C8" s="16">
        <v>5.62</v>
      </c>
      <c r="D8" s="16">
        <v>5.55</v>
      </c>
      <c r="E8" s="16">
        <v>5.65</v>
      </c>
      <c r="F8" s="16">
        <f t="shared" si="8"/>
        <v>2.0000000000000462E-2</v>
      </c>
      <c r="G8" s="14">
        <f t="shared" si="0"/>
        <v>2.0000000000000462E-2</v>
      </c>
      <c r="H8" s="14" t="str">
        <f t="shared" si="1"/>
        <v/>
      </c>
      <c r="I8" s="16">
        <f t="shared" si="9"/>
        <v>36.111111111111214</v>
      </c>
      <c r="K8" s="46"/>
      <c r="L8" s="16">
        <f t="shared" si="10"/>
        <v>5.8</v>
      </c>
      <c r="M8" s="16">
        <f t="shared" si="11"/>
        <v>5.55</v>
      </c>
      <c r="N8" s="28">
        <f t="shared" si="2"/>
        <v>0.28000000000000114</v>
      </c>
      <c r="O8" s="28">
        <f t="shared" si="12"/>
        <v>0.23619047619047628</v>
      </c>
      <c r="P8" s="28">
        <f t="shared" si="3"/>
        <v>0.23619047619047628</v>
      </c>
      <c r="Q8" s="28">
        <f t="shared" si="13"/>
        <v>0.2395925925925925</v>
      </c>
      <c r="T8" s="47"/>
      <c r="U8" s="41">
        <f t="shared" si="4"/>
        <v>5.6680784527469328</v>
      </c>
      <c r="V8" s="16"/>
      <c r="W8" s="41">
        <f t="shared" si="5"/>
        <v>5.7426431067906369</v>
      </c>
      <c r="Y8" s="41">
        <f t="shared" si="6"/>
        <v>-7.4564654043704159E-2</v>
      </c>
      <c r="Z8" s="41">
        <f t="shared" si="7"/>
        <v>-6.9502702805765204E-2</v>
      </c>
      <c r="AD8" s="48"/>
      <c r="AE8" s="45">
        <f t="shared" si="14"/>
        <v>5.7239999999999993</v>
      </c>
      <c r="AF8" s="45">
        <f t="shared" si="15"/>
        <v>0.10617909398747018</v>
      </c>
      <c r="AG8" s="27">
        <f t="shared" si="16"/>
        <v>5.9363581879749399</v>
      </c>
      <c r="AH8" s="27">
        <f t="shared" si="17"/>
        <v>5.5116418120250588</v>
      </c>
      <c r="AI8" s="49"/>
    </row>
    <row r="9" spans="1:35" x14ac:dyDescent="0.2">
      <c r="A9" s="14" t="s">
        <v>22</v>
      </c>
      <c r="B9" s="15">
        <v>41327</v>
      </c>
      <c r="C9" s="16">
        <v>5.6</v>
      </c>
      <c r="D9" s="16">
        <v>5.6</v>
      </c>
      <c r="E9" s="16">
        <v>5.7</v>
      </c>
      <c r="F9" s="16">
        <f t="shared" si="8"/>
        <v>-3.0000000000000249E-2</v>
      </c>
      <c r="G9" s="14" t="str">
        <f t="shared" si="0"/>
        <v/>
      </c>
      <c r="H9" s="14">
        <f t="shared" si="1"/>
        <v>3.0000000000000249E-2</v>
      </c>
      <c r="I9" s="16">
        <f t="shared" si="9"/>
        <v>34.285714285714278</v>
      </c>
      <c r="K9" s="46"/>
      <c r="L9" s="16">
        <f t="shared" si="10"/>
        <v>5.8</v>
      </c>
      <c r="M9" s="16">
        <f t="shared" si="11"/>
        <v>5.55</v>
      </c>
      <c r="N9" s="28">
        <f t="shared" si="2"/>
        <v>0.19999999999999929</v>
      </c>
      <c r="O9" s="28">
        <f t="shared" si="12"/>
        <v>0.25396825396825345</v>
      </c>
      <c r="P9" s="28">
        <f t="shared" si="3"/>
        <v>0.25396825396825345</v>
      </c>
      <c r="Q9" s="28">
        <f t="shared" si="13"/>
        <v>0.21388501742160262</v>
      </c>
      <c r="T9" s="47"/>
      <c r="U9" s="41">
        <f t="shared" si="4"/>
        <v>5.6768199896100118</v>
      </c>
      <c r="V9" s="16"/>
      <c r="W9" s="41">
        <f t="shared" si="5"/>
        <v>5.7524545553338884</v>
      </c>
      <c r="Y9" s="41">
        <f t="shared" si="6"/>
        <v>-7.5634565723876612E-2</v>
      </c>
      <c r="Z9" s="41">
        <f t="shared" si="7"/>
        <v>-6.8237214996280465E-2</v>
      </c>
      <c r="AD9" s="48"/>
      <c r="AE9" s="45">
        <f t="shared" si="14"/>
        <v>5.7434999999999992</v>
      </c>
      <c r="AF9" s="45">
        <f t="shared" si="15"/>
        <v>0.12017799299372586</v>
      </c>
      <c r="AG9" s="27">
        <f t="shared" si="16"/>
        <v>5.9838559859874509</v>
      </c>
      <c r="AH9" s="27">
        <f t="shared" si="17"/>
        <v>5.5031440140125474</v>
      </c>
      <c r="AI9" s="49"/>
    </row>
    <row r="10" spans="1:35" x14ac:dyDescent="0.2">
      <c r="A10" s="14" t="s">
        <v>22</v>
      </c>
      <c r="B10" s="15">
        <v>41326</v>
      </c>
      <c r="C10" s="16">
        <v>5.63</v>
      </c>
      <c r="D10" s="16">
        <v>5.62</v>
      </c>
      <c r="E10" s="16">
        <v>5.7</v>
      </c>
      <c r="F10" s="16">
        <f t="shared" si="8"/>
        <v>-4.9999999999999822E-2</v>
      </c>
      <c r="G10" s="14" t="str">
        <f t="shared" si="0"/>
        <v/>
      </c>
      <c r="H10" s="14">
        <f t="shared" si="1"/>
        <v>4.9999999999999822E-2</v>
      </c>
      <c r="I10" s="16">
        <f t="shared" si="9"/>
        <v>26.666666666666671</v>
      </c>
      <c r="K10" s="46"/>
      <c r="L10" s="16">
        <f t="shared" si="10"/>
        <v>5.9</v>
      </c>
      <c r="M10" s="16">
        <f t="shared" si="11"/>
        <v>5.55</v>
      </c>
      <c r="N10" s="28">
        <f t="shared" si="2"/>
        <v>0.22857142857142843</v>
      </c>
      <c r="O10" s="28">
        <f t="shared" si="12"/>
        <v>0.27896825396825387</v>
      </c>
      <c r="P10" s="28">
        <f t="shared" si="3"/>
        <v>0.27896825396825387</v>
      </c>
      <c r="Q10" s="28">
        <f t="shared" si="13"/>
        <v>0.17457183664500736</v>
      </c>
      <c r="T10" s="47"/>
      <c r="U10" s="41">
        <f t="shared" si="4"/>
        <v>5.6907872604481957</v>
      </c>
      <c r="V10" s="16"/>
      <c r="W10" s="41">
        <f t="shared" si="5"/>
        <v>5.7646509197605997</v>
      </c>
      <c r="Y10" s="41">
        <f t="shared" si="6"/>
        <v>-7.3863659312404017E-2</v>
      </c>
      <c r="Z10" s="41">
        <f t="shared" si="7"/>
        <v>-6.6387877314381435E-2</v>
      </c>
      <c r="AD10" s="48"/>
      <c r="AE10" s="45">
        <f t="shared" si="14"/>
        <v>5.7614999999999998</v>
      </c>
      <c r="AF10" s="45">
        <f t="shared" si="15"/>
        <v>0.12422861989090925</v>
      </c>
      <c r="AG10" s="27">
        <f t="shared" si="16"/>
        <v>6.0099572397818184</v>
      </c>
      <c r="AH10" s="27">
        <f t="shared" si="17"/>
        <v>5.5130427602181813</v>
      </c>
      <c r="AI10" s="49"/>
    </row>
    <row r="11" spans="1:35" x14ac:dyDescent="0.2">
      <c r="A11" s="14" t="s">
        <v>22</v>
      </c>
      <c r="B11" s="15">
        <v>41325</v>
      </c>
      <c r="C11" s="16">
        <v>5.68</v>
      </c>
      <c r="D11" s="16">
        <v>5.67</v>
      </c>
      <c r="E11" s="16">
        <v>5.7</v>
      </c>
      <c r="F11" s="16">
        <f t="shared" si="8"/>
        <v>1.9999999999999574E-2</v>
      </c>
      <c r="G11" s="14">
        <f t="shared" si="0"/>
        <v>1.9999999999999574E-2</v>
      </c>
      <c r="H11" s="14" t="str">
        <f t="shared" si="1"/>
        <v/>
      </c>
      <c r="I11" s="16">
        <f t="shared" si="9"/>
        <v>25.531914893617</v>
      </c>
      <c r="K11" s="46"/>
      <c r="L11" s="16">
        <f t="shared" si="10"/>
        <v>5.94</v>
      </c>
      <c r="M11" s="16">
        <f t="shared" si="11"/>
        <v>5.55</v>
      </c>
      <c r="N11" s="28">
        <f t="shared" si="2"/>
        <v>0.33333333333333259</v>
      </c>
      <c r="O11" s="28">
        <f t="shared" si="12"/>
        <v>0.26203703703703701</v>
      </c>
      <c r="P11" s="28">
        <f t="shared" si="3"/>
        <v>0.26203703703703701</v>
      </c>
      <c r="Q11" s="28">
        <f t="shared" si="13"/>
        <v>0.13353566559703475</v>
      </c>
      <c r="T11" s="47"/>
      <c r="U11" s="41">
        <f t="shared" si="4"/>
        <v>5.7018394896205944</v>
      </c>
      <c r="V11" s="16"/>
      <c r="W11" s="41">
        <f t="shared" si="5"/>
        <v>5.7754229933414472</v>
      </c>
      <c r="Y11" s="41">
        <f t="shared" si="6"/>
        <v>-7.3583503720852761E-2</v>
      </c>
      <c r="Z11" s="41">
        <f t="shared" si="7"/>
        <v>-6.451893181487578E-2</v>
      </c>
      <c r="AD11" s="48"/>
      <c r="AE11" s="45">
        <f t="shared" si="14"/>
        <v>5.7770000000000001</v>
      </c>
      <c r="AF11" s="45">
        <f t="shared" si="15"/>
        <v>0.1261784450688786</v>
      </c>
      <c r="AG11" s="27">
        <f t="shared" si="16"/>
        <v>6.0293568901377572</v>
      </c>
      <c r="AH11" s="27">
        <f t="shared" si="17"/>
        <v>5.5246431098622431</v>
      </c>
      <c r="AI11" s="49"/>
    </row>
    <row r="12" spans="1:35" x14ac:dyDescent="0.2">
      <c r="A12" s="14" t="s">
        <v>22</v>
      </c>
      <c r="B12" s="15">
        <v>41324</v>
      </c>
      <c r="C12" s="16">
        <v>5.66</v>
      </c>
      <c r="D12" s="16">
        <v>5.65</v>
      </c>
      <c r="E12" s="16">
        <v>5.7</v>
      </c>
      <c r="F12" s="16">
        <f t="shared" si="8"/>
        <v>3.0000000000000249E-2</v>
      </c>
      <c r="G12" s="14">
        <f t="shared" si="0"/>
        <v>3.0000000000000249E-2</v>
      </c>
      <c r="H12" s="14" t="str">
        <f t="shared" si="1"/>
        <v/>
      </c>
      <c r="I12" s="16">
        <f t="shared" si="9"/>
        <v>20.833333333333385</v>
      </c>
      <c r="K12" s="46"/>
      <c r="L12" s="16">
        <f t="shared" si="10"/>
        <v>5.95</v>
      </c>
      <c r="M12" s="16">
        <f t="shared" si="11"/>
        <v>5.55</v>
      </c>
      <c r="N12" s="28">
        <f t="shared" si="2"/>
        <v>0.27500000000000058</v>
      </c>
      <c r="O12" s="28">
        <f t="shared" si="12"/>
        <v>0.1667989417989417</v>
      </c>
      <c r="P12" s="28">
        <f t="shared" si="3"/>
        <v>0.1667989417989417</v>
      </c>
      <c r="Q12" s="28">
        <f t="shared" si="13"/>
        <v>9.5833285797881029E-2</v>
      </c>
      <c r="T12" s="47"/>
      <c r="U12" s="41">
        <f t="shared" si="4"/>
        <v>5.7058103059152483</v>
      </c>
      <c r="V12" s="16"/>
      <c r="W12" s="41">
        <f t="shared" si="5"/>
        <v>5.7830568328087626</v>
      </c>
      <c r="Y12" s="41">
        <f t="shared" si="6"/>
        <v>-7.72465268935143E-2</v>
      </c>
      <c r="Z12" s="41">
        <f t="shared" si="7"/>
        <v>-6.225278883838152E-2</v>
      </c>
      <c r="AD12" s="48"/>
      <c r="AE12" s="45">
        <f t="shared" si="14"/>
        <v>5.7930000000000001</v>
      </c>
      <c r="AF12" s="45">
        <f t="shared" si="15"/>
        <v>0.13296992141082137</v>
      </c>
      <c r="AG12" s="27">
        <f t="shared" si="16"/>
        <v>6.0589398428216432</v>
      </c>
      <c r="AH12" s="27">
        <f t="shared" si="17"/>
        <v>5.5270601571783571</v>
      </c>
      <c r="AI12" s="49"/>
    </row>
    <row r="13" spans="1:35" x14ac:dyDescent="0.2">
      <c r="A13" s="14" t="s">
        <v>22</v>
      </c>
      <c r="B13" s="15">
        <v>41323</v>
      </c>
      <c r="C13" s="16">
        <v>5.63</v>
      </c>
      <c r="D13" s="16">
        <v>5.55</v>
      </c>
      <c r="E13" s="16">
        <v>5.65</v>
      </c>
      <c r="F13" s="16">
        <f t="shared" si="8"/>
        <v>3.0000000000000249E-2</v>
      </c>
      <c r="G13" s="14">
        <f t="shared" si="0"/>
        <v>3.0000000000000249E-2</v>
      </c>
      <c r="H13" s="14" t="str">
        <f t="shared" si="1"/>
        <v/>
      </c>
      <c r="I13" s="16">
        <f t="shared" si="9"/>
        <v>15.217391304347856</v>
      </c>
      <c r="K13" s="46"/>
      <c r="L13" s="16">
        <f t="shared" si="10"/>
        <v>6</v>
      </c>
      <c r="M13" s="16">
        <f t="shared" si="11"/>
        <v>5.55</v>
      </c>
      <c r="N13" s="28">
        <f t="shared" si="2"/>
        <v>0.17777777777777787</v>
      </c>
      <c r="O13" s="28">
        <f t="shared" si="12"/>
        <v>0.10765260033552689</v>
      </c>
      <c r="P13" s="28">
        <f t="shared" si="3"/>
        <v>0.10765260033552689</v>
      </c>
      <c r="Q13" s="28">
        <f t="shared" si="13"/>
        <v>8.6129411416587406E-2</v>
      </c>
      <c r="T13" s="47"/>
      <c r="U13" s="41">
        <f t="shared" si="4"/>
        <v>5.714139452445294</v>
      </c>
      <c r="V13" s="16"/>
      <c r="W13" s="41">
        <f t="shared" si="5"/>
        <v>5.7929013794334638</v>
      </c>
      <c r="Y13" s="41">
        <f t="shared" si="6"/>
        <v>-7.8761926988169861E-2</v>
      </c>
      <c r="Z13" s="41">
        <f t="shared" si="7"/>
        <v>-5.8504354324598329E-2</v>
      </c>
      <c r="AD13" s="48"/>
      <c r="AE13" s="45">
        <f t="shared" si="14"/>
        <v>5.8079999999999998</v>
      </c>
      <c r="AF13" s="45">
        <f t="shared" si="15"/>
        <v>0.13403730823916157</v>
      </c>
      <c r="AG13" s="27">
        <f t="shared" si="16"/>
        <v>6.0760746164783228</v>
      </c>
      <c r="AH13" s="27">
        <f t="shared" si="17"/>
        <v>5.5399253835216768</v>
      </c>
      <c r="AI13" s="49"/>
    </row>
    <row r="14" spans="1:35" x14ac:dyDescent="0.2">
      <c r="A14" s="14" t="s">
        <v>22</v>
      </c>
      <c r="B14" s="15">
        <v>41320</v>
      </c>
      <c r="C14" s="16">
        <v>5.6</v>
      </c>
      <c r="D14" s="16">
        <v>5.58</v>
      </c>
      <c r="E14" s="16">
        <v>5.65</v>
      </c>
      <c r="F14" s="16">
        <f t="shared" si="8"/>
        <v>-4.0000000000000036E-2</v>
      </c>
      <c r="G14" s="14" t="str">
        <f t="shared" si="0"/>
        <v/>
      </c>
      <c r="H14" s="14">
        <f t="shared" si="1"/>
        <v>4.0000000000000036E-2</v>
      </c>
      <c r="I14" s="16">
        <f t="shared" si="9"/>
        <v>8.1632653061224545</v>
      </c>
      <c r="K14" s="46"/>
      <c r="L14" s="16">
        <f t="shared" si="10"/>
        <v>6</v>
      </c>
      <c r="M14" s="16">
        <f t="shared" si="11"/>
        <v>5.58</v>
      </c>
      <c r="N14" s="28">
        <f t="shared" si="2"/>
        <v>4.761904761904661E-2</v>
      </c>
      <c r="O14" s="28">
        <f t="shared" si="12"/>
        <v>5.74023500852772E-2</v>
      </c>
      <c r="P14" s="28">
        <f t="shared" si="3"/>
        <v>5.74023500852772E-2</v>
      </c>
      <c r="Q14" s="28">
        <f t="shared" si="13"/>
        <v>9.2555880596793871E-2</v>
      </c>
      <c r="T14" s="47"/>
      <c r="U14" s="41">
        <f t="shared" si="4"/>
        <v>5.7294375347080742</v>
      </c>
      <c r="V14" s="16"/>
      <c r="W14" s="41">
        <f t="shared" si="5"/>
        <v>5.8059334897881412</v>
      </c>
      <c r="Y14" s="41">
        <f t="shared" si="6"/>
        <v>-7.6495955080067013E-2</v>
      </c>
      <c r="Z14" s="41">
        <f t="shared" si="7"/>
        <v>-5.3439961158705446E-2</v>
      </c>
      <c r="AD14" s="48"/>
      <c r="AE14" s="45">
        <f t="shared" si="14"/>
        <v>5.8264999999999993</v>
      </c>
      <c r="AF14" s="45">
        <f t="shared" si="15"/>
        <v>0.13372639978702786</v>
      </c>
      <c r="AG14" s="27">
        <f t="shared" si="16"/>
        <v>6.0939527995740548</v>
      </c>
      <c r="AH14" s="27">
        <f t="shared" si="17"/>
        <v>5.5590472004259439</v>
      </c>
      <c r="AI14" s="49"/>
    </row>
    <row r="15" spans="1:35" x14ac:dyDescent="0.2">
      <c r="A15" s="14" t="s">
        <v>22</v>
      </c>
      <c r="B15" s="15">
        <v>41319</v>
      </c>
      <c r="C15" s="16">
        <v>5.64</v>
      </c>
      <c r="D15" s="16">
        <v>5.6</v>
      </c>
      <c r="E15" s="16">
        <v>5.65</v>
      </c>
      <c r="F15" s="16">
        <f t="shared" si="8"/>
        <v>-1.0000000000000675E-2</v>
      </c>
      <c r="G15" s="14" t="str">
        <f t="shared" si="0"/>
        <v/>
      </c>
      <c r="H15" s="14">
        <f t="shared" si="1"/>
        <v>1.0000000000000675E-2</v>
      </c>
      <c r="I15" s="16">
        <f t="shared" si="9"/>
        <v>17.999999999999972</v>
      </c>
      <c r="K15" s="46"/>
      <c r="L15" s="16">
        <f t="shared" si="10"/>
        <v>6.01</v>
      </c>
      <c r="M15" s="16">
        <f t="shared" si="11"/>
        <v>5.6</v>
      </c>
      <c r="N15" s="28">
        <f t="shared" si="2"/>
        <v>9.7560975609756156E-2</v>
      </c>
      <c r="O15" s="28">
        <f t="shared" si="12"/>
        <v>7.3787398728391004E-2</v>
      </c>
      <c r="P15" s="28">
        <f t="shared" si="3"/>
        <v>7.3787398728391004E-2</v>
      </c>
      <c r="Q15" s="28">
        <f t="shared" si="13"/>
        <v>0.11118293746145883</v>
      </c>
      <c r="T15" s="47"/>
      <c r="U15" s="41">
        <f t="shared" si="4"/>
        <v>5.7529716319277231</v>
      </c>
      <c r="V15" s="16"/>
      <c r="W15" s="41">
        <f t="shared" si="5"/>
        <v>5.8224081689711928</v>
      </c>
      <c r="Y15" s="41">
        <f t="shared" si="6"/>
        <v>-6.9436537043469748E-2</v>
      </c>
      <c r="Z15" s="41">
        <f t="shared" si="7"/>
        <v>-4.7675962678365054E-2</v>
      </c>
      <c r="AD15" s="48"/>
      <c r="AE15" s="45">
        <f t="shared" si="14"/>
        <v>5.8454999999999995</v>
      </c>
      <c r="AF15" s="45">
        <f t="shared" si="15"/>
        <v>0.1270226357780376</v>
      </c>
      <c r="AG15" s="27">
        <f t="shared" si="16"/>
        <v>6.0995452715560745</v>
      </c>
      <c r="AH15" s="27">
        <f t="shared" si="17"/>
        <v>5.5914547284439244</v>
      </c>
      <c r="AI15" s="49"/>
    </row>
    <row r="16" spans="1:35" x14ac:dyDescent="0.2">
      <c r="A16" s="14" t="s">
        <v>22</v>
      </c>
      <c r="B16" s="15">
        <v>41318</v>
      </c>
      <c r="C16" s="16">
        <v>5.65</v>
      </c>
      <c r="D16" s="16">
        <v>5.64</v>
      </c>
      <c r="E16" s="16">
        <v>5.71</v>
      </c>
      <c r="F16" s="16">
        <f t="shared" si="8"/>
        <v>-8.0000000000000071E-2</v>
      </c>
      <c r="G16" s="14" t="str">
        <f t="shared" si="0"/>
        <v/>
      </c>
      <c r="H16" s="14">
        <f t="shared" si="1"/>
        <v>8.0000000000000071E-2</v>
      </c>
      <c r="I16" s="16">
        <f t="shared" si="9"/>
        <v>21.56862745098033</v>
      </c>
      <c r="K16" s="46"/>
      <c r="L16" s="16">
        <f t="shared" si="10"/>
        <v>6.01</v>
      </c>
      <c r="M16" s="16">
        <f t="shared" si="11"/>
        <v>5.64</v>
      </c>
      <c r="N16" s="28">
        <f t="shared" si="2"/>
        <v>2.7027027027028843E-2</v>
      </c>
      <c r="O16" s="28">
        <f t="shared" si="12"/>
        <v>7.3525138041268298E-2</v>
      </c>
      <c r="P16" s="28">
        <f t="shared" si="3"/>
        <v>7.3525138041268298E-2</v>
      </c>
      <c r="Q16" s="28">
        <f t="shared" si="13"/>
        <v>0.11800251864768022</v>
      </c>
      <c r="T16" s="47"/>
      <c r="U16" s="41">
        <f t="shared" si="4"/>
        <v>5.7735119286418541</v>
      </c>
      <c r="V16" s="16"/>
      <c r="W16" s="41">
        <f t="shared" si="5"/>
        <v>5.8370008224888883</v>
      </c>
      <c r="Y16" s="41">
        <f t="shared" si="6"/>
        <v>-6.3488893847034156E-2</v>
      </c>
      <c r="Z16" s="41">
        <f t="shared" si="7"/>
        <v>-4.2235819087088879E-2</v>
      </c>
      <c r="AD16" s="48"/>
      <c r="AE16" s="45">
        <f t="shared" si="14"/>
        <v>5.859</v>
      </c>
      <c r="AF16" s="45">
        <f t="shared" si="15"/>
        <v>0.11852847759083045</v>
      </c>
      <c r="AG16" s="27">
        <f t="shared" si="16"/>
        <v>6.0960569551816608</v>
      </c>
      <c r="AH16" s="27">
        <f t="shared" si="17"/>
        <v>5.6219430448183392</v>
      </c>
      <c r="AI16" s="49"/>
    </row>
    <row r="17" spans="1:35" x14ac:dyDescent="0.2">
      <c r="A17" s="14" t="s">
        <v>22</v>
      </c>
      <c r="B17" s="15">
        <v>41317</v>
      </c>
      <c r="C17" s="16">
        <v>5.73</v>
      </c>
      <c r="D17" s="16">
        <v>5.7</v>
      </c>
      <c r="E17" s="16">
        <v>5.73</v>
      </c>
      <c r="F17" s="16">
        <f t="shared" si="8"/>
        <v>0</v>
      </c>
      <c r="G17" s="14" t="str">
        <f t="shared" si="0"/>
        <v/>
      </c>
      <c r="H17" s="14" t="str">
        <f t="shared" si="1"/>
        <v/>
      </c>
      <c r="I17" s="16">
        <f t="shared" si="9"/>
        <v>22.448979591836689</v>
      </c>
      <c r="K17" s="46"/>
      <c r="L17" s="16">
        <f t="shared" si="10"/>
        <v>6.01</v>
      </c>
      <c r="M17" s="16">
        <f t="shared" si="11"/>
        <v>5.7</v>
      </c>
      <c r="N17" s="28">
        <f t="shared" si="2"/>
        <v>9.6774193548388024E-2</v>
      </c>
      <c r="O17" s="28">
        <f t="shared" si="12"/>
        <v>0.11827956989247361</v>
      </c>
      <c r="P17" s="28">
        <f t="shared" si="3"/>
        <v>0.11827956989247361</v>
      </c>
      <c r="Q17" s="28">
        <f t="shared" si="13"/>
        <v>0.11412186379928317</v>
      </c>
      <c r="T17" s="47"/>
      <c r="U17" s="41">
        <f t="shared" si="4"/>
        <v>5.7959686429403723</v>
      </c>
      <c r="V17" s="16"/>
      <c r="W17" s="41">
        <f t="shared" si="5"/>
        <v>5.8519608882879997</v>
      </c>
      <c r="Y17" s="41">
        <f t="shared" si="6"/>
        <v>-5.5992245347627367E-2</v>
      </c>
      <c r="Z17" s="41">
        <f t="shared" si="7"/>
        <v>-3.6922550397102558E-2</v>
      </c>
      <c r="AD17" s="48"/>
      <c r="AE17" s="45">
        <f t="shared" si="14"/>
        <v>5.8739999999999997</v>
      </c>
      <c r="AF17" s="45">
        <f t="shared" si="15"/>
        <v>0.10979070998950687</v>
      </c>
      <c r="AG17" s="27">
        <f t="shared" si="16"/>
        <v>6.0935814199790137</v>
      </c>
      <c r="AH17" s="27">
        <f t="shared" si="17"/>
        <v>5.6544185800209856</v>
      </c>
      <c r="AI17" s="49"/>
    </row>
    <row r="18" spans="1:35" x14ac:dyDescent="0.2">
      <c r="A18" s="14" t="s">
        <v>22</v>
      </c>
      <c r="B18" s="15">
        <v>41316</v>
      </c>
      <c r="C18" s="16">
        <v>5.73</v>
      </c>
      <c r="D18" s="16">
        <v>5.7</v>
      </c>
      <c r="E18" s="16">
        <v>5.77</v>
      </c>
      <c r="F18" s="16">
        <f t="shared" si="8"/>
        <v>-1.9999999999999574E-2</v>
      </c>
      <c r="G18" s="14" t="str">
        <f t="shared" si="0"/>
        <v/>
      </c>
      <c r="H18" s="14">
        <f t="shared" si="1"/>
        <v>1.9999999999999574E-2</v>
      </c>
      <c r="I18" s="16">
        <f t="shared" si="9"/>
        <v>28.301886792452819</v>
      </c>
      <c r="K18" s="46"/>
      <c r="L18" s="16">
        <f t="shared" si="10"/>
        <v>6.01</v>
      </c>
      <c r="M18" s="16">
        <f t="shared" si="11"/>
        <v>5.7</v>
      </c>
      <c r="N18" s="28">
        <f t="shared" si="2"/>
        <v>9.6774193548388024E-2</v>
      </c>
      <c r="O18" s="28">
        <f t="shared" si="12"/>
        <v>0.13978494623655921</v>
      </c>
      <c r="P18" s="28">
        <f t="shared" si="3"/>
        <v>0.13978494623655921</v>
      </c>
      <c r="Q18" s="28">
        <f t="shared" si="13"/>
        <v>9.2688172043010622E-2</v>
      </c>
      <c r="T18" s="47"/>
      <c r="U18" s="41">
        <f t="shared" si="4"/>
        <v>5.8079629416568039</v>
      </c>
      <c r="V18" s="16"/>
      <c r="W18" s="41">
        <f t="shared" si="5"/>
        <v>5.8617177593510403</v>
      </c>
      <c r="Y18" s="41">
        <f t="shared" si="6"/>
        <v>-5.3754817694236401E-2</v>
      </c>
      <c r="Z18" s="41">
        <f t="shared" si="7"/>
        <v>-3.2155126659471352E-2</v>
      </c>
      <c r="AD18" s="48"/>
      <c r="AE18" s="45">
        <f t="shared" si="14"/>
        <v>5.8854999999999986</v>
      </c>
      <c r="AF18" s="45">
        <f t="shared" si="15"/>
        <v>0.10608840652964868</v>
      </c>
      <c r="AG18" s="27">
        <f t="shared" si="16"/>
        <v>6.0976768130592962</v>
      </c>
      <c r="AH18" s="27">
        <f t="shared" si="17"/>
        <v>5.673323186940701</v>
      </c>
      <c r="AI18" s="49"/>
    </row>
    <row r="19" spans="1:35" x14ac:dyDescent="0.2">
      <c r="A19" s="14" t="s">
        <v>22</v>
      </c>
      <c r="B19" s="15">
        <v>41313</v>
      </c>
      <c r="C19" s="16">
        <v>5.75</v>
      </c>
      <c r="D19" s="16">
        <v>5.72</v>
      </c>
      <c r="E19" s="16">
        <v>5.76</v>
      </c>
      <c r="F19" s="16">
        <f t="shared" si="8"/>
        <v>0</v>
      </c>
      <c r="G19" s="14" t="str">
        <f t="shared" si="0"/>
        <v/>
      </c>
      <c r="H19" s="14" t="str">
        <f t="shared" si="1"/>
        <v/>
      </c>
      <c r="I19" s="16">
        <f t="shared" si="9"/>
        <v>27.272727272727224</v>
      </c>
      <c r="K19" s="46"/>
      <c r="L19" s="16">
        <f t="shared" si="10"/>
        <v>6.01</v>
      </c>
      <c r="M19" s="16">
        <f t="shared" si="11"/>
        <v>5.7</v>
      </c>
      <c r="N19" s="28">
        <f t="shared" si="2"/>
        <v>0.1612903225806448</v>
      </c>
      <c r="O19" s="28">
        <f t="shared" si="12"/>
        <v>0.15053763440860199</v>
      </c>
      <c r="P19" s="28">
        <f t="shared" si="3"/>
        <v>0.15053763440860199</v>
      </c>
      <c r="Q19" s="28">
        <f t="shared" si="13"/>
        <v>8.6953405017920996E-2</v>
      </c>
      <c r="T19" s="47"/>
      <c r="U19" s="41">
        <f t="shared" si="4"/>
        <v>5.8221380219580405</v>
      </c>
      <c r="V19" s="16"/>
      <c r="W19" s="41">
        <f t="shared" si="5"/>
        <v>5.8722551800991241</v>
      </c>
      <c r="Y19" s="41">
        <f t="shared" si="6"/>
        <v>-5.0117158141083529E-2</v>
      </c>
      <c r="Z19" s="41">
        <f t="shared" si="7"/>
        <v>-2.6755203900780084E-2</v>
      </c>
      <c r="AD19" s="48"/>
      <c r="AE19" s="45">
        <f t="shared" si="14"/>
        <v>5.8969999999999994</v>
      </c>
      <c r="AF19" s="45">
        <f t="shared" si="15"/>
        <v>0.10095048291117786</v>
      </c>
      <c r="AG19" s="27">
        <f t="shared" si="16"/>
        <v>6.098900965822355</v>
      </c>
      <c r="AH19" s="27">
        <f t="shared" si="17"/>
        <v>5.6950990341776437</v>
      </c>
      <c r="AI19" s="49"/>
    </row>
    <row r="20" spans="1:35" x14ac:dyDescent="0.2">
      <c r="A20" s="14" t="s">
        <v>22</v>
      </c>
      <c r="B20" s="15">
        <v>41312</v>
      </c>
      <c r="C20" s="16">
        <v>5.75</v>
      </c>
      <c r="D20" s="16">
        <v>5.73</v>
      </c>
      <c r="E20" s="16">
        <v>5.78</v>
      </c>
      <c r="F20" s="16">
        <f t="shared" si="8"/>
        <v>9.9999999999997868E-3</v>
      </c>
      <c r="G20" s="14">
        <f t="shared" si="0"/>
        <v>9.9999999999997868E-3</v>
      </c>
      <c r="H20" s="14" t="str">
        <f t="shared" si="1"/>
        <v/>
      </c>
      <c r="I20" s="16">
        <f t="shared" si="9"/>
        <v>29.824561403508682</v>
      </c>
      <c r="K20" s="46"/>
      <c r="L20" s="16">
        <f t="shared" si="10"/>
        <v>6.01</v>
      </c>
      <c r="M20" s="16">
        <f t="shared" si="11"/>
        <v>5.7</v>
      </c>
      <c r="N20" s="28">
        <f t="shared" si="2"/>
        <v>0.1612903225806448</v>
      </c>
      <c r="O20" s="28">
        <f t="shared" si="12"/>
        <v>0.10788530465949796</v>
      </c>
      <c r="P20" s="28">
        <f t="shared" si="3"/>
        <v>0.10788530465949796</v>
      </c>
      <c r="Q20" s="28">
        <f t="shared" si="13"/>
        <v>0.11240143369175634</v>
      </c>
      <c r="T20" s="47"/>
      <c r="U20" s="41">
        <f t="shared" si="4"/>
        <v>5.8352540259504115</v>
      </c>
      <c r="V20" s="16"/>
      <c r="W20" s="41">
        <f t="shared" si="5"/>
        <v>5.8820355945070544</v>
      </c>
      <c r="Y20" s="41">
        <f t="shared" si="6"/>
        <v>-4.6781568556642839E-2</v>
      </c>
      <c r="Z20" s="41">
        <f t="shared" si="7"/>
        <v>-2.0914715340704222E-2</v>
      </c>
      <c r="AD20" s="48"/>
      <c r="AE20" s="45">
        <f t="shared" si="14"/>
        <v>5.9089999999999989</v>
      </c>
      <c r="AF20" s="45">
        <f t="shared" si="15"/>
        <v>9.6948439904930961E-2</v>
      </c>
      <c r="AG20" s="27">
        <f t="shared" si="16"/>
        <v>6.1028968798098608</v>
      </c>
      <c r="AH20" s="27">
        <f t="shared" si="17"/>
        <v>5.715103120190137</v>
      </c>
      <c r="AI20" s="49"/>
    </row>
    <row r="21" spans="1:35" x14ac:dyDescent="0.2">
      <c r="A21" s="14" t="s">
        <v>22</v>
      </c>
      <c r="B21" s="15">
        <v>41311</v>
      </c>
      <c r="C21" s="16">
        <v>5.74</v>
      </c>
      <c r="D21" s="16">
        <v>5.7</v>
      </c>
      <c r="E21" s="16">
        <v>5.8</v>
      </c>
      <c r="F21" s="16">
        <f t="shared" si="8"/>
        <v>2.0000000000000462E-2</v>
      </c>
      <c r="G21" s="14">
        <f t="shared" si="0"/>
        <v>2.0000000000000462E-2</v>
      </c>
      <c r="H21" s="14" t="str">
        <f t="shared" si="1"/>
        <v/>
      </c>
      <c r="I21" s="16">
        <f t="shared" si="9"/>
        <v>36.507936507936499</v>
      </c>
      <c r="K21" s="46"/>
      <c r="L21" s="16">
        <f t="shared" si="10"/>
        <v>6.01</v>
      </c>
      <c r="M21" s="16">
        <f t="shared" si="11"/>
        <v>5.7</v>
      </c>
      <c r="N21" s="28">
        <f t="shared" si="2"/>
        <v>0.1290322580645164</v>
      </c>
      <c r="O21" s="28">
        <f t="shared" si="12"/>
        <v>5.4121863799283021E-2</v>
      </c>
      <c r="P21" s="28">
        <f t="shared" si="3"/>
        <v>5.4121863799283021E-2</v>
      </c>
      <c r="Q21" s="28">
        <f t="shared" si="13"/>
        <v>0.18447516641065076</v>
      </c>
      <c r="T21" s="47"/>
      <c r="U21" s="41">
        <f t="shared" si="4"/>
        <v>5.8507547579413952</v>
      </c>
      <c r="V21" s="16"/>
      <c r="W21" s="41">
        <f t="shared" si="5"/>
        <v>5.8925984420676194</v>
      </c>
      <c r="Y21" s="41">
        <f t="shared" si="6"/>
        <v>-4.184368412622419E-2</v>
      </c>
      <c r="Z21" s="41">
        <f t="shared" si="7"/>
        <v>-1.4448002036719566E-2</v>
      </c>
      <c r="AD21" s="48"/>
      <c r="AE21" s="45">
        <f t="shared" si="14"/>
        <v>5.9209999999999985</v>
      </c>
      <c r="AF21" s="45">
        <f t="shared" si="15"/>
        <v>9.1208552230588588E-2</v>
      </c>
      <c r="AG21" s="27">
        <f t="shared" si="16"/>
        <v>6.103417104461176</v>
      </c>
      <c r="AH21" s="27">
        <f t="shared" si="17"/>
        <v>5.7385828955388209</v>
      </c>
      <c r="AI21" s="49"/>
    </row>
    <row r="22" spans="1:35" x14ac:dyDescent="0.2">
      <c r="A22" s="14" t="s">
        <v>22</v>
      </c>
      <c r="B22" s="15">
        <v>41310</v>
      </c>
      <c r="C22" s="16">
        <v>5.72</v>
      </c>
      <c r="D22" s="16">
        <v>5.71</v>
      </c>
      <c r="E22" s="16">
        <v>5.79</v>
      </c>
      <c r="F22" s="16">
        <f t="shared" si="8"/>
        <v>9.9999999999997868E-3</v>
      </c>
      <c r="G22" s="14">
        <f t="shared" si="0"/>
        <v>9.9999999999997868E-3</v>
      </c>
      <c r="H22" s="14" t="str">
        <f t="shared" si="1"/>
        <v/>
      </c>
      <c r="I22" s="16">
        <f t="shared" si="9"/>
        <v>32.307692307692236</v>
      </c>
      <c r="K22" s="46"/>
      <c r="L22" s="16">
        <f t="shared" si="10"/>
        <v>6.01</v>
      </c>
      <c r="M22" s="16">
        <f t="shared" si="11"/>
        <v>5.71</v>
      </c>
      <c r="N22" s="28">
        <f t="shared" si="2"/>
        <v>3.3333333333332646E-2</v>
      </c>
      <c r="O22" s="28">
        <f t="shared" si="12"/>
        <v>1.1111111111110883E-2</v>
      </c>
      <c r="P22" s="28">
        <f t="shared" si="3"/>
        <v>1.1111111111110883E-2</v>
      </c>
      <c r="Q22" s="28">
        <f t="shared" si="13"/>
        <v>0.3117460317460326</v>
      </c>
      <c r="T22" s="47"/>
      <c r="U22" s="41">
        <f t="shared" si="4"/>
        <v>5.8708919866580125</v>
      </c>
      <c r="V22" s="16"/>
      <c r="W22" s="41">
        <f t="shared" si="5"/>
        <v>5.904806317433029</v>
      </c>
      <c r="Y22" s="41">
        <f t="shared" si="6"/>
        <v>-3.3914330775016488E-2</v>
      </c>
      <c r="Z22" s="41">
        <f t="shared" si="7"/>
        <v>-7.5990815143434105E-3</v>
      </c>
      <c r="AD22" s="48"/>
      <c r="AE22" s="45">
        <f t="shared" si="14"/>
        <v>5.9314999999999989</v>
      </c>
      <c r="AF22" s="45">
        <f t="shared" si="15"/>
        <v>8.1318817010578859E-2</v>
      </c>
      <c r="AG22" s="27">
        <f t="shared" si="16"/>
        <v>6.0941376340211564</v>
      </c>
      <c r="AH22" s="27">
        <f t="shared" si="17"/>
        <v>5.7688623659788414</v>
      </c>
      <c r="AI22" s="49"/>
    </row>
    <row r="23" spans="1:35" x14ac:dyDescent="0.2">
      <c r="A23" s="14" t="s">
        <v>22</v>
      </c>
      <c r="B23" s="15">
        <v>41309</v>
      </c>
      <c r="C23" s="16">
        <v>5.71</v>
      </c>
      <c r="D23" s="16">
        <v>5.71</v>
      </c>
      <c r="E23" s="16">
        <v>5.9</v>
      </c>
      <c r="F23" s="16">
        <f t="shared" si="8"/>
        <v>-0.12999999999999989</v>
      </c>
      <c r="G23" s="14" t="str">
        <f t="shared" si="0"/>
        <v/>
      </c>
      <c r="H23" s="14">
        <f t="shared" si="1"/>
        <v>0.12999999999999989</v>
      </c>
      <c r="I23" s="16">
        <f t="shared" si="9"/>
        <v>30.769230769230731</v>
      </c>
      <c r="K23" s="46"/>
      <c r="L23" s="16">
        <f t="shared" si="10"/>
        <v>6.01</v>
      </c>
      <c r="M23" s="16">
        <f t="shared" si="11"/>
        <v>5.71</v>
      </c>
      <c r="N23" s="28">
        <f t="shared" si="2"/>
        <v>0</v>
      </c>
      <c r="O23" s="28">
        <f t="shared" si="12"/>
        <v>0.1111111111111111</v>
      </c>
      <c r="P23" s="28">
        <f t="shared" si="3"/>
        <v>0.1111111111111111</v>
      </c>
      <c r="Q23" s="28">
        <f t="shared" si="13"/>
        <v>0.46043956043956136</v>
      </c>
      <c r="T23" s="47"/>
      <c r="U23" s="41">
        <f t="shared" si="4"/>
        <v>5.8983268933231061</v>
      </c>
      <c r="V23" s="16"/>
      <c r="W23" s="41">
        <f t="shared" si="5"/>
        <v>5.9195908228276712</v>
      </c>
      <c r="Y23" s="41">
        <f t="shared" si="6"/>
        <v>-2.1263929504565127E-2</v>
      </c>
      <c r="Z23" s="41">
        <f t="shared" si="7"/>
        <v>-1.0202691991751407E-3</v>
      </c>
      <c r="AD23" s="48"/>
      <c r="AE23" s="45">
        <f t="shared" si="14"/>
        <v>5.942499999999999</v>
      </c>
      <c r="AF23" s="45">
        <f t="shared" si="15"/>
        <v>6.5259098982440797E-2</v>
      </c>
      <c r="AG23" s="27">
        <f t="shared" si="16"/>
        <v>6.0730181979648803</v>
      </c>
      <c r="AH23" s="27">
        <f t="shared" si="17"/>
        <v>5.8119818020351177</v>
      </c>
      <c r="AI23" s="49"/>
    </row>
    <row r="24" spans="1:35" x14ac:dyDescent="0.2">
      <c r="A24" s="14" t="s">
        <v>22</v>
      </c>
      <c r="B24" s="15">
        <v>41306</v>
      </c>
      <c r="C24" s="16">
        <v>5.84</v>
      </c>
      <c r="D24" s="16">
        <v>5.84</v>
      </c>
      <c r="E24" s="16">
        <v>5.94</v>
      </c>
      <c r="F24" s="16">
        <f t="shared" si="8"/>
        <v>-7.0000000000000284E-2</v>
      </c>
      <c r="G24" s="14" t="str">
        <f t="shared" si="0"/>
        <v/>
      </c>
      <c r="H24" s="14">
        <f t="shared" si="1"/>
        <v>7.0000000000000284E-2</v>
      </c>
      <c r="I24" s="16">
        <f t="shared" si="9"/>
        <v>38.461538461538424</v>
      </c>
      <c r="K24" s="46"/>
      <c r="L24" s="16">
        <f t="shared" si="10"/>
        <v>6.01</v>
      </c>
      <c r="M24" s="16">
        <f t="shared" si="11"/>
        <v>5.84</v>
      </c>
      <c r="N24" s="28">
        <f t="shared" si="2"/>
        <v>0</v>
      </c>
      <c r="O24" s="28">
        <f t="shared" si="12"/>
        <v>0.27777777777777884</v>
      </c>
      <c r="P24" s="28">
        <f t="shared" si="3"/>
        <v>0.27777777777777884</v>
      </c>
      <c r="Q24" s="28">
        <f t="shared" si="13"/>
        <v>0.58693528693528796</v>
      </c>
      <c r="T24" s="47"/>
      <c r="U24" s="41">
        <f t="shared" si="4"/>
        <v>5.9325681466545799</v>
      </c>
      <c r="V24" s="16"/>
      <c r="W24" s="41">
        <f t="shared" si="5"/>
        <v>5.9363580886538854</v>
      </c>
      <c r="Y24" s="41">
        <f t="shared" si="6"/>
        <v>-3.7899419993054906E-3</v>
      </c>
      <c r="Z24" s="41">
        <f t="shared" si="7"/>
        <v>4.0406458771723563E-3</v>
      </c>
      <c r="AD24" s="48"/>
      <c r="AE24" s="45">
        <f t="shared" si="14"/>
        <v>5.9554999999999989</v>
      </c>
      <c r="AF24" s="45">
        <f t="shared" si="15"/>
        <v>3.7745860700214517E-2</v>
      </c>
      <c r="AG24" s="27">
        <f t="shared" si="16"/>
        <v>6.0309917214004276</v>
      </c>
      <c r="AH24" s="27">
        <f t="shared" si="17"/>
        <v>5.8800082785995702</v>
      </c>
      <c r="AI24" s="49"/>
    </row>
    <row r="25" spans="1:35" x14ac:dyDescent="0.2">
      <c r="A25" s="14" t="s">
        <v>22</v>
      </c>
      <c r="B25" s="15">
        <v>41305</v>
      </c>
      <c r="C25" s="16">
        <v>5.91</v>
      </c>
      <c r="D25" s="16">
        <v>5.86</v>
      </c>
      <c r="E25" s="16">
        <v>5.95</v>
      </c>
      <c r="F25" s="16">
        <f t="shared" si="8"/>
        <v>-3.0000000000000249E-2</v>
      </c>
      <c r="G25" s="14" t="str">
        <f t="shared" si="0"/>
        <v/>
      </c>
      <c r="H25" s="14">
        <f t="shared" si="1"/>
        <v>3.0000000000000249E-2</v>
      </c>
      <c r="I25" s="16">
        <f t="shared" si="9"/>
        <v>41.666666666666643</v>
      </c>
      <c r="K25" s="46"/>
      <c r="L25" s="16">
        <f t="shared" si="10"/>
        <v>6.01</v>
      </c>
      <c r="M25" s="16">
        <f t="shared" si="11"/>
        <v>5.86</v>
      </c>
      <c r="N25" s="28">
        <f t="shared" si="2"/>
        <v>0.33333333333333331</v>
      </c>
      <c r="O25" s="28">
        <f t="shared" si="12"/>
        <v>0.46825396825396998</v>
      </c>
      <c r="P25" s="28">
        <f t="shared" si="3"/>
        <v>0.46825396825396998</v>
      </c>
      <c r="Q25" s="28">
        <f t="shared" si="13"/>
        <v>0.68009768009768101</v>
      </c>
      <c r="T25" s="47"/>
      <c r="U25" s="41">
        <f t="shared" si="4"/>
        <v>5.9493987187735939</v>
      </c>
      <c r="V25" s="16"/>
      <c r="W25" s="41">
        <f t="shared" si="5"/>
        <v>5.9440667357461967</v>
      </c>
      <c r="Y25" s="41">
        <f t="shared" si="6"/>
        <v>5.3319830273972357E-3</v>
      </c>
      <c r="Z25" s="41">
        <f t="shared" si="7"/>
        <v>5.9982928462918184E-3</v>
      </c>
      <c r="AD25" s="48"/>
      <c r="AE25" s="45">
        <f t="shared" si="14"/>
        <v>5.9564999999999992</v>
      </c>
      <c r="AF25" s="45">
        <f t="shared" si="15"/>
        <v>3.482456029873162E-2</v>
      </c>
      <c r="AG25" s="27">
        <f t="shared" si="16"/>
        <v>6.0261491205974629</v>
      </c>
      <c r="AH25" s="27">
        <f t="shared" si="17"/>
        <v>5.8868508794025356</v>
      </c>
      <c r="AI25" s="49"/>
    </row>
    <row r="26" spans="1:35" x14ac:dyDescent="0.2">
      <c r="A26" s="14" t="s">
        <v>22</v>
      </c>
      <c r="B26" s="15">
        <v>41304</v>
      </c>
      <c r="C26" s="16">
        <v>5.94</v>
      </c>
      <c r="D26" s="16">
        <v>5.9</v>
      </c>
      <c r="E26" s="16">
        <v>6</v>
      </c>
      <c r="F26" s="16">
        <f t="shared" si="8"/>
        <v>-9.9999999999997868E-3</v>
      </c>
      <c r="G26" s="14" t="str">
        <f t="shared" si="0"/>
        <v/>
      </c>
      <c r="H26" s="14">
        <f t="shared" si="1"/>
        <v>9.9999999999997868E-3</v>
      </c>
      <c r="I26" s="16">
        <f t="shared" si="9"/>
        <v>44.444444444444443</v>
      </c>
      <c r="K26" s="46"/>
      <c r="L26" s="16">
        <f t="shared" si="10"/>
        <v>6.01</v>
      </c>
      <c r="M26" s="16">
        <f t="shared" si="11"/>
        <v>5.87</v>
      </c>
      <c r="N26" s="28">
        <f t="shared" si="2"/>
        <v>0.50000000000000322</v>
      </c>
      <c r="O26" s="28">
        <f t="shared" si="12"/>
        <v>0.69047619047619213</v>
      </c>
      <c r="P26" s="28">
        <f t="shared" si="3"/>
        <v>0.69047619047619213</v>
      </c>
      <c r="Q26" s="28">
        <f t="shared" si="13"/>
        <v>0.74234432234432313</v>
      </c>
      <c r="T26" s="47"/>
      <c r="U26" s="41">
        <f t="shared" si="4"/>
        <v>5.9565621221869751</v>
      </c>
      <c r="V26" s="16"/>
      <c r="W26" s="41">
        <f t="shared" si="5"/>
        <v>5.9467920746058924</v>
      </c>
      <c r="Y26" s="41">
        <f t="shared" si="6"/>
        <v>9.7700475810826859E-3</v>
      </c>
      <c r="Z26" s="41">
        <f t="shared" si="7"/>
        <v>6.1648703010154637E-3</v>
      </c>
      <c r="AD26" s="48"/>
      <c r="AE26" s="45">
        <f t="shared" si="14"/>
        <v>5.9519999999999982</v>
      </c>
      <c r="AF26" s="45">
        <f t="shared" si="15"/>
        <v>4.489988864128721E-2</v>
      </c>
      <c r="AG26" s="27">
        <f t="shared" si="16"/>
        <v>6.0417997772825727</v>
      </c>
      <c r="AH26" s="27">
        <f t="shared" si="17"/>
        <v>5.8622002227174237</v>
      </c>
      <c r="AI26" s="49"/>
    </row>
    <row r="27" spans="1:35" x14ac:dyDescent="0.2">
      <c r="A27" s="14" t="s">
        <v>22</v>
      </c>
      <c r="B27" s="15">
        <v>41303</v>
      </c>
      <c r="C27" s="16">
        <v>5.95</v>
      </c>
      <c r="D27" s="16">
        <v>5.95</v>
      </c>
      <c r="E27" s="16">
        <v>6</v>
      </c>
      <c r="F27" s="16">
        <f t="shared" si="8"/>
        <v>-5.9999999999999609E-2</v>
      </c>
      <c r="G27" s="14" t="str">
        <f t="shared" si="0"/>
        <v/>
      </c>
      <c r="H27" s="14">
        <f t="shared" si="1"/>
        <v>5.9999999999999609E-2</v>
      </c>
      <c r="I27" s="16">
        <f t="shared" si="9"/>
        <v>50</v>
      </c>
      <c r="K27" s="46"/>
      <c r="L27" s="16">
        <f t="shared" si="10"/>
        <v>6.01</v>
      </c>
      <c r="M27" s="16">
        <f t="shared" si="11"/>
        <v>5.87</v>
      </c>
      <c r="N27" s="28">
        <f t="shared" si="2"/>
        <v>0.57142857142857328</v>
      </c>
      <c r="O27" s="28">
        <f t="shared" si="12"/>
        <v>0.75457875457875501</v>
      </c>
      <c r="P27" s="28">
        <f t="shared" si="3"/>
        <v>0.75457875457875501</v>
      </c>
      <c r="Q27" s="28">
        <f t="shared" si="13"/>
        <v>0.79091575091575128</v>
      </c>
      <c r="T27" s="47"/>
      <c r="U27" s="41">
        <f t="shared" si="4"/>
        <v>5.9595734171300609</v>
      </c>
      <c r="V27" s="16"/>
      <c r="W27" s="41">
        <f t="shared" si="5"/>
        <v>5.9473354405743635</v>
      </c>
      <c r="Y27" s="41">
        <f t="shared" si="6"/>
        <v>1.2237976555697472E-2</v>
      </c>
      <c r="Z27" s="41">
        <f t="shared" si="7"/>
        <v>5.2635759809986568E-3</v>
      </c>
      <c r="AD27" s="48"/>
      <c r="AE27" s="45">
        <f t="shared" si="14"/>
        <v>5.945999999999998</v>
      </c>
      <c r="AF27" s="45">
        <f t="shared" si="15"/>
        <v>5.3329166503893445E-2</v>
      </c>
      <c r="AG27" s="27">
        <f t="shared" si="16"/>
        <v>6.052658333007785</v>
      </c>
      <c r="AH27" s="27">
        <f t="shared" si="17"/>
        <v>5.8393416669922109</v>
      </c>
      <c r="AI27" s="49"/>
    </row>
    <row r="28" spans="1:35" x14ac:dyDescent="0.2">
      <c r="A28" s="14" t="s">
        <v>22</v>
      </c>
      <c r="B28" s="15">
        <v>41302</v>
      </c>
      <c r="C28" s="16">
        <v>6.01</v>
      </c>
      <c r="D28" s="16">
        <v>5.95</v>
      </c>
      <c r="E28" s="16">
        <v>6.01</v>
      </c>
      <c r="F28" s="16">
        <f t="shared" si="8"/>
        <v>4.9999999999999822E-2</v>
      </c>
      <c r="G28" s="14">
        <f t="shared" si="0"/>
        <v>4.9999999999999822E-2</v>
      </c>
      <c r="H28" s="14" t="str">
        <f t="shared" si="1"/>
        <v/>
      </c>
      <c r="I28" s="16">
        <f t="shared" si="9"/>
        <v>58.139534883720884</v>
      </c>
      <c r="K28" s="46"/>
      <c r="L28" s="16">
        <f t="shared" si="10"/>
        <v>6.01</v>
      </c>
      <c r="M28" s="16">
        <f t="shared" si="11"/>
        <v>5.87</v>
      </c>
      <c r="N28" s="28">
        <f t="shared" si="2"/>
        <v>1</v>
      </c>
      <c r="O28" s="28">
        <f t="shared" si="12"/>
        <v>0.74358974358974417</v>
      </c>
      <c r="P28" s="28">
        <f t="shared" si="3"/>
        <v>0.74358974358974417</v>
      </c>
      <c r="Q28" s="28">
        <f t="shared" si="13"/>
        <v>0.8213333333333338</v>
      </c>
      <c r="T28" s="47"/>
      <c r="U28" s="41">
        <f t="shared" si="4"/>
        <v>5.9613140384264351</v>
      </c>
      <c r="V28" s="16"/>
      <c r="W28" s="41">
        <f t="shared" si="5"/>
        <v>5.9471222758203126</v>
      </c>
      <c r="Y28" s="41">
        <f t="shared" si="6"/>
        <v>1.4191762606122538E-2</v>
      </c>
      <c r="Z28" s="41">
        <f t="shared" si="7"/>
        <v>3.5199758373239531E-3</v>
      </c>
      <c r="AD28" s="48"/>
      <c r="AE28" s="45">
        <f t="shared" si="14"/>
        <v>5.9375</v>
      </c>
      <c r="AF28" s="45">
        <f t="shared" si="15"/>
        <v>6.4410791021380795E-2</v>
      </c>
      <c r="AG28" s="27">
        <f t="shared" si="16"/>
        <v>6.0663215820427618</v>
      </c>
      <c r="AH28" s="27">
        <f t="shared" si="17"/>
        <v>5.8086784179572382</v>
      </c>
      <c r="AI28" s="49"/>
    </row>
    <row r="29" spans="1:35" x14ac:dyDescent="0.2">
      <c r="A29" s="14" t="s">
        <v>22</v>
      </c>
      <c r="B29" s="15">
        <v>41299</v>
      </c>
      <c r="C29" s="16">
        <v>5.96</v>
      </c>
      <c r="D29" s="16">
        <v>5.91</v>
      </c>
      <c r="E29" s="16">
        <v>5.98</v>
      </c>
      <c r="F29" s="16">
        <f t="shared" si="8"/>
        <v>1.9999999999999574E-2</v>
      </c>
      <c r="G29" s="14">
        <f t="shared" si="0"/>
        <v>1.9999999999999574E-2</v>
      </c>
      <c r="H29" s="14" t="str">
        <f t="shared" si="1"/>
        <v/>
      </c>
      <c r="I29" s="16">
        <f t="shared" si="9"/>
        <v>48.780487804878071</v>
      </c>
      <c r="K29" s="46"/>
      <c r="L29" s="16">
        <f t="shared" si="10"/>
        <v>6</v>
      </c>
      <c r="M29" s="16">
        <f t="shared" si="11"/>
        <v>5.87</v>
      </c>
      <c r="N29" s="28">
        <f t="shared" si="2"/>
        <v>0.69230769230769174</v>
      </c>
      <c r="O29" s="28">
        <f t="shared" si="12"/>
        <v>0.74358974358974417</v>
      </c>
      <c r="P29" s="28">
        <f t="shared" si="3"/>
        <v>0.74358974358974417</v>
      </c>
      <c r="Q29" s="28">
        <f t="shared" si="13"/>
        <v>0.8472820512820517</v>
      </c>
      <c r="T29" s="47"/>
      <c r="U29" s="41">
        <f t="shared" si="4"/>
        <v>5.9524620454130606</v>
      </c>
      <c r="V29" s="16"/>
      <c r="W29" s="41">
        <f t="shared" si="5"/>
        <v>5.9420920578859375</v>
      </c>
      <c r="Y29" s="41">
        <f t="shared" si="6"/>
        <v>1.0369987527123037E-2</v>
      </c>
      <c r="Z29" s="41">
        <f t="shared" si="7"/>
        <v>8.5202914512430648E-4</v>
      </c>
      <c r="AD29" s="48"/>
      <c r="AE29" s="45">
        <f t="shared" si="14"/>
        <v>5.9259999999999993</v>
      </c>
      <c r="AF29" s="45">
        <f t="shared" si="15"/>
        <v>7.0668238976218933E-2</v>
      </c>
      <c r="AG29" s="27">
        <f t="shared" si="16"/>
        <v>6.0673364779524368</v>
      </c>
      <c r="AH29" s="27">
        <f t="shared" si="17"/>
        <v>5.7846635220475617</v>
      </c>
      <c r="AI29" s="49"/>
    </row>
    <row r="30" spans="1:35" x14ac:dyDescent="0.2">
      <c r="A30" s="14" t="s">
        <v>22</v>
      </c>
      <c r="B30" s="15">
        <v>41298</v>
      </c>
      <c r="C30" s="16">
        <v>5.94</v>
      </c>
      <c r="D30" s="16">
        <v>5.92</v>
      </c>
      <c r="E30" s="16">
        <v>5.98</v>
      </c>
      <c r="F30" s="16">
        <f t="shared" si="8"/>
        <v>-5.9999999999999609E-2</v>
      </c>
      <c r="G30" s="14" t="str">
        <f t="shared" si="0"/>
        <v/>
      </c>
      <c r="H30" s="14">
        <f t="shared" si="1"/>
        <v>5.9999999999999609E-2</v>
      </c>
      <c r="I30" s="16">
        <f t="shared" si="9"/>
        <v>58.000000000000036</v>
      </c>
      <c r="K30" s="46"/>
      <c r="L30" s="16">
        <f t="shared" si="10"/>
        <v>6</v>
      </c>
      <c r="M30" s="16">
        <f t="shared" si="11"/>
        <v>5.87</v>
      </c>
      <c r="N30" s="28">
        <f t="shared" si="2"/>
        <v>0.5384615384615411</v>
      </c>
      <c r="O30" s="28">
        <f t="shared" si="12"/>
        <v>0.77948717948718027</v>
      </c>
      <c r="P30" s="28">
        <f t="shared" si="3"/>
        <v>0.77948717948718027</v>
      </c>
      <c r="Q30" s="28">
        <f t="shared" si="13"/>
        <v>0.86211965811965852</v>
      </c>
      <c r="T30" s="47"/>
      <c r="U30" s="41">
        <f t="shared" si="4"/>
        <v>5.951091508215435</v>
      </c>
      <c r="V30" s="16"/>
      <c r="W30" s="41">
        <f t="shared" si="5"/>
        <v>5.9406594225168119</v>
      </c>
      <c r="Y30" s="41">
        <f t="shared" si="6"/>
        <v>1.0432085698623084E-2</v>
      </c>
      <c r="Z30" s="41">
        <f t="shared" si="7"/>
        <v>-1.5274604503753759E-3</v>
      </c>
      <c r="AD30" s="48"/>
      <c r="AE30" s="45">
        <f t="shared" si="14"/>
        <v>5.9169999999999998</v>
      </c>
      <c r="AF30" s="45">
        <f t="shared" si="15"/>
        <v>7.6948034412842481E-2</v>
      </c>
      <c r="AG30" s="27">
        <f t="shared" si="16"/>
        <v>6.070896068825685</v>
      </c>
      <c r="AH30" s="27">
        <f t="shared" si="17"/>
        <v>5.7631039311743146</v>
      </c>
      <c r="AI30" s="49"/>
    </row>
    <row r="31" spans="1:35" x14ac:dyDescent="0.2">
      <c r="A31" s="14" t="s">
        <v>22</v>
      </c>
      <c r="B31" s="15">
        <v>41297</v>
      </c>
      <c r="C31" s="16">
        <v>6</v>
      </c>
      <c r="D31" s="16">
        <v>5.91</v>
      </c>
      <c r="E31" s="16">
        <v>6</v>
      </c>
      <c r="F31" s="16">
        <f t="shared" si="8"/>
        <v>4.0000000000000036E-2</v>
      </c>
      <c r="G31" s="14">
        <f t="shared" si="0"/>
        <v>4.0000000000000036E-2</v>
      </c>
      <c r="H31" s="14" t="str">
        <f t="shared" si="1"/>
        <v/>
      </c>
      <c r="I31" s="16">
        <f t="shared" si="9"/>
        <v>68.750000000000028</v>
      </c>
      <c r="K31" s="46"/>
      <c r="L31" s="16">
        <f t="shared" si="10"/>
        <v>6</v>
      </c>
      <c r="M31" s="16">
        <f t="shared" si="11"/>
        <v>5.82</v>
      </c>
      <c r="N31" s="28">
        <f t="shared" si="2"/>
        <v>1</v>
      </c>
      <c r="O31" s="28">
        <f t="shared" si="12"/>
        <v>0.93333333333333324</v>
      </c>
      <c r="P31" s="28">
        <f t="shared" si="3"/>
        <v>0.93333333333333324</v>
      </c>
      <c r="Q31" s="28">
        <f t="shared" si="13"/>
        <v>0.86749206349206387</v>
      </c>
      <c r="T31" s="47"/>
      <c r="U31" s="41">
        <f t="shared" si="4"/>
        <v>5.953108146072787</v>
      </c>
      <c r="V31" s="16"/>
      <c r="W31" s="41">
        <f t="shared" si="5"/>
        <v>5.9407121763181561</v>
      </c>
      <c r="Y31" s="41">
        <f t="shared" si="6"/>
        <v>1.2395969754630976E-2</v>
      </c>
      <c r="Z31" s="41">
        <f t="shared" si="7"/>
        <v>-4.5173469876249907E-3</v>
      </c>
      <c r="AD31" s="48"/>
      <c r="AE31" s="45">
        <f t="shared" si="14"/>
        <v>5.91</v>
      </c>
      <c r="AF31" s="45">
        <f t="shared" si="15"/>
        <v>8.0808415403347642E-2</v>
      </c>
      <c r="AG31" s="27">
        <f t="shared" si="16"/>
        <v>6.0716168308066951</v>
      </c>
      <c r="AH31" s="27">
        <f t="shared" si="17"/>
        <v>5.7483831691933052</v>
      </c>
      <c r="AI31" s="49"/>
    </row>
    <row r="32" spans="1:35" x14ac:dyDescent="0.2">
      <c r="A32" s="14" t="s">
        <v>22</v>
      </c>
      <c r="B32" s="15">
        <v>41296</v>
      </c>
      <c r="C32" s="16">
        <v>5.96</v>
      </c>
      <c r="D32" s="16">
        <v>5.92</v>
      </c>
      <c r="E32" s="16">
        <v>6</v>
      </c>
      <c r="F32" s="16">
        <f t="shared" si="8"/>
        <v>-4.0000000000000036E-2</v>
      </c>
      <c r="G32" s="14" t="str">
        <f t="shared" si="0"/>
        <v/>
      </c>
      <c r="H32" s="14">
        <f t="shared" si="1"/>
        <v>4.0000000000000036E-2</v>
      </c>
      <c r="I32" s="16">
        <f t="shared" si="9"/>
        <v>65.909090909090921</v>
      </c>
      <c r="K32" s="46"/>
      <c r="L32" s="16">
        <f t="shared" si="10"/>
        <v>6</v>
      </c>
      <c r="M32" s="16">
        <f t="shared" si="11"/>
        <v>5.8</v>
      </c>
      <c r="N32" s="28">
        <f t="shared" si="2"/>
        <v>0.8</v>
      </c>
      <c r="O32" s="28">
        <f t="shared" si="12"/>
        <v>0.90666666666666718</v>
      </c>
      <c r="P32" s="28">
        <f t="shared" si="3"/>
        <v>0.90666666666666718</v>
      </c>
      <c r="Q32" s="28">
        <f t="shared" si="13"/>
        <v>0.85447619047619094</v>
      </c>
      <c r="T32" s="47"/>
      <c r="U32" s="41">
        <f t="shared" si="4"/>
        <v>5.9445823544496577</v>
      </c>
      <c r="V32" s="16"/>
      <c r="W32" s="41">
        <f t="shared" si="5"/>
        <v>5.9359691504236078</v>
      </c>
      <c r="Y32" s="41">
        <f t="shared" si="6"/>
        <v>8.6132040260498144E-3</v>
      </c>
      <c r="Z32" s="41">
        <f t="shared" si="7"/>
        <v>-8.7456761731889814E-3</v>
      </c>
      <c r="AD32" s="48"/>
      <c r="AE32" s="45">
        <f t="shared" si="14"/>
        <v>5.8925000000000001</v>
      </c>
      <c r="AF32" s="45">
        <f t="shared" si="15"/>
        <v>9.5910114169465918E-2</v>
      </c>
      <c r="AG32" s="27">
        <f t="shared" si="16"/>
        <v>6.0843202283389317</v>
      </c>
      <c r="AH32" s="27">
        <f t="shared" si="17"/>
        <v>5.7006797716610684</v>
      </c>
      <c r="AI32" s="49"/>
    </row>
    <row r="33" spans="1:35" x14ac:dyDescent="0.2">
      <c r="A33" s="14" t="s">
        <v>22</v>
      </c>
      <c r="B33" s="15">
        <v>41295</v>
      </c>
      <c r="C33" s="16">
        <v>6</v>
      </c>
      <c r="D33" s="16">
        <v>5.93</v>
      </c>
      <c r="E33" s="16">
        <v>6</v>
      </c>
      <c r="F33" s="16">
        <f t="shared" si="8"/>
        <v>1.9999999999999574E-2</v>
      </c>
      <c r="G33" s="14">
        <f t="shared" si="0"/>
        <v>1.9999999999999574E-2</v>
      </c>
      <c r="H33" s="14" t="str">
        <f t="shared" si="1"/>
        <v/>
      </c>
      <c r="I33" s="16">
        <f t="shared" si="9"/>
        <v>75.000000000000057</v>
      </c>
      <c r="K33" s="46"/>
      <c r="L33" s="16">
        <f t="shared" si="10"/>
        <v>6</v>
      </c>
      <c r="M33" s="16">
        <f t="shared" si="11"/>
        <v>5.75</v>
      </c>
      <c r="N33" s="28">
        <f t="shared" si="2"/>
        <v>1</v>
      </c>
      <c r="O33" s="28">
        <f t="shared" si="12"/>
        <v>0.87333333333333396</v>
      </c>
      <c r="P33" s="28">
        <f t="shared" si="3"/>
        <v>0.87333333333333396</v>
      </c>
      <c r="Q33" s="28">
        <f t="shared" si="13"/>
        <v>0.85600000000000043</v>
      </c>
      <c r="T33" s="47"/>
      <c r="U33" s="41">
        <f t="shared" si="4"/>
        <v>5.9417791461677778</v>
      </c>
      <c r="V33" s="16"/>
      <c r="W33" s="41">
        <f t="shared" si="5"/>
        <v>5.9340466824574962</v>
      </c>
      <c r="Y33" s="41">
        <f t="shared" si="6"/>
        <v>7.7324637102815785E-3</v>
      </c>
      <c r="Z33" s="41">
        <f t="shared" si="7"/>
        <v>-1.3085396222998678E-2</v>
      </c>
      <c r="AD33" s="48"/>
      <c r="AE33" s="45">
        <f t="shared" si="14"/>
        <v>5.8770000000000007</v>
      </c>
      <c r="AF33" s="45">
        <f t="shared" si="15"/>
        <v>0.10803240254664333</v>
      </c>
      <c r="AG33" s="27">
        <f t="shared" si="16"/>
        <v>6.0930648050932872</v>
      </c>
      <c r="AH33" s="27">
        <f t="shared" si="17"/>
        <v>5.6609351949067142</v>
      </c>
      <c r="AI33" s="49"/>
    </row>
    <row r="34" spans="1:35" x14ac:dyDescent="0.2">
      <c r="A34" s="14" t="s">
        <v>22</v>
      </c>
      <c r="B34" s="15">
        <v>41292</v>
      </c>
      <c r="C34" s="16">
        <v>5.98</v>
      </c>
      <c r="D34" s="16">
        <v>5.92</v>
      </c>
      <c r="E34" s="16">
        <v>5.99</v>
      </c>
      <c r="F34" s="16">
        <f t="shared" si="8"/>
        <v>7.0000000000000284E-2</v>
      </c>
      <c r="G34" s="14">
        <f t="shared" si="0"/>
        <v>7.0000000000000284E-2</v>
      </c>
      <c r="H34" s="14" t="str">
        <f t="shared" si="1"/>
        <v/>
      </c>
      <c r="I34" s="16">
        <f t="shared" si="9"/>
        <v>73.809523809523881</v>
      </c>
      <c r="K34" s="46"/>
      <c r="L34" s="16">
        <f t="shared" si="10"/>
        <v>6</v>
      </c>
      <c r="M34" s="16">
        <f t="shared" si="11"/>
        <v>5.75</v>
      </c>
      <c r="N34" s="28">
        <f t="shared" si="2"/>
        <v>0.92000000000000171</v>
      </c>
      <c r="O34" s="28">
        <f t="shared" si="12"/>
        <v>0.8177777777777786</v>
      </c>
      <c r="P34" s="28">
        <f t="shared" si="3"/>
        <v>0.8177777777777786</v>
      </c>
      <c r="Q34" s="28">
        <f t="shared" si="13"/>
        <v>0.87047619047619074</v>
      </c>
      <c r="T34" s="47"/>
      <c r="U34" s="41">
        <f t="shared" si="4"/>
        <v>5.9311935363801007</v>
      </c>
      <c r="V34" s="16"/>
      <c r="W34" s="41">
        <f t="shared" si="5"/>
        <v>5.9287704170540954</v>
      </c>
      <c r="Y34" s="41">
        <f t="shared" si="6"/>
        <v>2.423119326005363E-3</v>
      </c>
      <c r="Z34" s="41">
        <f t="shared" si="7"/>
        <v>-1.8289861206318741E-2</v>
      </c>
      <c r="AD34" s="48"/>
      <c r="AE34" s="45">
        <f t="shared" si="14"/>
        <v>5.8595000000000006</v>
      </c>
      <c r="AF34" s="45">
        <f t="shared" si="15"/>
        <v>0.11482486664481691</v>
      </c>
      <c r="AG34" s="27">
        <f t="shared" si="16"/>
        <v>6.0891497332896343</v>
      </c>
      <c r="AH34" s="27">
        <f t="shared" si="17"/>
        <v>5.6298502667103669</v>
      </c>
      <c r="AI34" s="49"/>
    </row>
    <row r="35" spans="1:35" x14ac:dyDescent="0.2">
      <c r="A35" s="14" t="s">
        <v>22</v>
      </c>
      <c r="B35" s="15">
        <v>41291</v>
      </c>
      <c r="C35" s="16">
        <v>5.91</v>
      </c>
      <c r="D35" s="16">
        <v>5.91</v>
      </c>
      <c r="E35" s="16">
        <v>5.98</v>
      </c>
      <c r="F35" s="16">
        <f t="shared" si="8"/>
        <v>-4.0000000000000036E-2</v>
      </c>
      <c r="G35" s="14" t="str">
        <f t="shared" si="0"/>
        <v/>
      </c>
      <c r="H35" s="14">
        <f t="shared" si="1"/>
        <v>4.0000000000000036E-2</v>
      </c>
      <c r="I35" s="16">
        <f t="shared" si="9"/>
        <v>68.571428571428626</v>
      </c>
      <c r="K35" s="46"/>
      <c r="L35" s="16">
        <f t="shared" si="10"/>
        <v>6</v>
      </c>
      <c r="M35" s="16">
        <f t="shared" si="11"/>
        <v>5.7</v>
      </c>
      <c r="N35" s="28">
        <f t="shared" si="2"/>
        <v>0.70000000000000029</v>
      </c>
      <c r="O35" s="28">
        <f t="shared" si="12"/>
        <v>0.80634920634920648</v>
      </c>
      <c r="P35" s="28">
        <f t="shared" si="3"/>
        <v>0.80634920634920648</v>
      </c>
      <c r="Q35" s="28">
        <f t="shared" si="13"/>
        <v>0.89824036281179143</v>
      </c>
      <c r="T35" s="47"/>
      <c r="U35" s="41">
        <f t="shared" si="4"/>
        <v>5.922319633903756</v>
      </c>
      <c r="V35" s="16"/>
      <c r="W35" s="41">
        <f t="shared" si="5"/>
        <v>5.9246720504184225</v>
      </c>
      <c r="Y35" s="41">
        <f t="shared" si="6"/>
        <v>-2.3524165146664444E-3</v>
      </c>
      <c r="Z35" s="41">
        <f t="shared" si="7"/>
        <v>-2.3468106339399768E-2</v>
      </c>
      <c r="AD35" s="48"/>
      <c r="AE35" s="45">
        <f t="shared" si="14"/>
        <v>5.8445000000000009</v>
      </c>
      <c r="AF35" s="45">
        <f t="shared" si="15"/>
        <v>0.11766371573259103</v>
      </c>
      <c r="AG35" s="27">
        <f t="shared" si="16"/>
        <v>6.0798274314651826</v>
      </c>
      <c r="AH35" s="27">
        <f t="shared" si="17"/>
        <v>5.6091725685348193</v>
      </c>
      <c r="AI35" s="49"/>
    </row>
    <row r="36" spans="1:35" x14ac:dyDescent="0.2">
      <c r="A36" s="14" t="s">
        <v>22</v>
      </c>
      <c r="B36" s="15">
        <v>41290</v>
      </c>
      <c r="C36" s="16">
        <v>5.95</v>
      </c>
      <c r="D36" s="16">
        <v>5.87</v>
      </c>
      <c r="E36" s="16">
        <v>5.99</v>
      </c>
      <c r="F36" s="16">
        <f t="shared" si="8"/>
        <v>-9.9999999999997868E-3</v>
      </c>
      <c r="G36" s="14" t="str">
        <f t="shared" si="0"/>
        <v/>
      </c>
      <c r="H36" s="14">
        <f t="shared" si="1"/>
        <v>9.9999999999997868E-3</v>
      </c>
      <c r="I36" s="16">
        <f t="shared" si="9"/>
        <v>72.72727272727289</v>
      </c>
      <c r="K36" s="46"/>
      <c r="L36" s="16">
        <f t="shared" si="10"/>
        <v>6</v>
      </c>
      <c r="M36" s="16">
        <f t="shared" si="11"/>
        <v>5.7</v>
      </c>
      <c r="N36" s="28">
        <f t="shared" si="2"/>
        <v>0.83333333333333381</v>
      </c>
      <c r="O36" s="28">
        <f t="shared" si="12"/>
        <v>0.86825396825396817</v>
      </c>
      <c r="P36" s="28">
        <f t="shared" si="3"/>
        <v>0.86825396825396817</v>
      </c>
      <c r="Q36" s="28">
        <f t="shared" si="13"/>
        <v>0.92339229024943337</v>
      </c>
      <c r="T36" s="47"/>
      <c r="U36" s="41">
        <f t="shared" si="4"/>
        <v>5.9245595673408022</v>
      </c>
      <c r="V36" s="16"/>
      <c r="W36" s="41">
        <f t="shared" si="5"/>
        <v>5.925845814451896</v>
      </c>
      <c r="Y36" s="41">
        <f t="shared" si="6"/>
        <v>-1.2862471110937079E-3</v>
      </c>
      <c r="Z36" s="41">
        <f t="shared" si="7"/>
        <v>-2.8747028795583097E-2</v>
      </c>
      <c r="AD36" s="48"/>
      <c r="AE36" s="45">
        <f t="shared" si="14"/>
        <v>5.838000000000001</v>
      </c>
      <c r="AF36" s="45">
        <f t="shared" si="15"/>
        <v>0.11745637488020814</v>
      </c>
      <c r="AG36" s="27">
        <f t="shared" si="16"/>
        <v>6.072912749760417</v>
      </c>
      <c r="AH36" s="27">
        <f t="shared" si="17"/>
        <v>5.603087250239585</v>
      </c>
      <c r="AI36" s="49"/>
    </row>
    <row r="37" spans="1:35" x14ac:dyDescent="0.2">
      <c r="A37" s="14" t="s">
        <v>22</v>
      </c>
      <c r="B37" s="15">
        <v>41289</v>
      </c>
      <c r="C37" s="16">
        <v>5.96</v>
      </c>
      <c r="D37" s="16">
        <v>5.9</v>
      </c>
      <c r="E37" s="16">
        <v>6</v>
      </c>
      <c r="F37" s="16">
        <f t="shared" si="8"/>
        <v>0</v>
      </c>
      <c r="G37" s="14" t="str">
        <f t="shared" si="0"/>
        <v/>
      </c>
      <c r="H37" s="14" t="str">
        <f t="shared" si="1"/>
        <v/>
      </c>
      <c r="I37" s="16">
        <f t="shared" si="9"/>
        <v>82.978723404255419</v>
      </c>
      <c r="K37" s="46"/>
      <c r="L37" s="16">
        <f t="shared" si="10"/>
        <v>6</v>
      </c>
      <c r="M37" s="16">
        <f t="shared" si="11"/>
        <v>5.65</v>
      </c>
      <c r="N37" s="28">
        <f t="shared" si="2"/>
        <v>0.88571428571428545</v>
      </c>
      <c r="O37" s="28">
        <f t="shared" si="12"/>
        <v>0.91428571428571426</v>
      </c>
      <c r="P37" s="28">
        <f t="shared" si="3"/>
        <v>0.91428571428571426</v>
      </c>
      <c r="Q37" s="28">
        <f t="shared" si="13"/>
        <v>0.937496598639456</v>
      </c>
      <c r="T37" s="47"/>
      <c r="U37" s="41">
        <f t="shared" si="4"/>
        <v>5.9199340341300388</v>
      </c>
      <c r="V37" s="16"/>
      <c r="W37" s="41">
        <f t="shared" si="5"/>
        <v>5.9239134796080473</v>
      </c>
      <c r="Y37" s="41">
        <f t="shared" si="6"/>
        <v>-3.9794454780084365E-3</v>
      </c>
      <c r="Z37" s="41">
        <f t="shared" si="7"/>
        <v>-3.5612224216705443E-2</v>
      </c>
      <c r="AD37" s="48"/>
      <c r="AE37" s="45">
        <f t="shared" si="14"/>
        <v>5.8365</v>
      </c>
      <c r="AF37" s="45">
        <f t="shared" si="15"/>
        <v>0.11620133389940059</v>
      </c>
      <c r="AG37" s="27">
        <f t="shared" si="16"/>
        <v>6.0689026677988016</v>
      </c>
      <c r="AH37" s="27">
        <f t="shared" si="17"/>
        <v>5.6040973322011984</v>
      </c>
      <c r="AI37" s="49"/>
    </row>
    <row r="38" spans="1:35" x14ac:dyDescent="0.2">
      <c r="A38" s="14" t="s">
        <v>22</v>
      </c>
      <c r="B38" s="15">
        <v>41288</v>
      </c>
      <c r="C38" s="16">
        <v>5.96</v>
      </c>
      <c r="D38" s="16">
        <v>5.94</v>
      </c>
      <c r="E38" s="16">
        <v>6</v>
      </c>
      <c r="F38" s="16">
        <f t="shared" si="8"/>
        <v>-3.0000000000000249E-2</v>
      </c>
      <c r="G38" s="14" t="str">
        <f t="shared" si="0"/>
        <v/>
      </c>
      <c r="H38" s="14">
        <f t="shared" si="1"/>
        <v>3.0000000000000249E-2</v>
      </c>
      <c r="I38" s="16">
        <f t="shared" si="9"/>
        <v>82.978723404255419</v>
      </c>
      <c r="K38" s="46"/>
      <c r="L38" s="16">
        <f t="shared" si="10"/>
        <v>6</v>
      </c>
      <c r="M38" s="16">
        <f t="shared" si="11"/>
        <v>5.65</v>
      </c>
      <c r="N38" s="28">
        <f t="shared" si="2"/>
        <v>0.88571428571428545</v>
      </c>
      <c r="O38" s="28">
        <f t="shared" si="12"/>
        <v>0.94571428571428606</v>
      </c>
      <c r="P38" s="28">
        <f t="shared" si="3"/>
        <v>0.94571428571428606</v>
      </c>
      <c r="Q38" s="28">
        <f t="shared" si="13"/>
        <v>0.92917006802721125</v>
      </c>
      <c r="T38" s="47"/>
      <c r="U38" s="41">
        <f t="shared" si="4"/>
        <v>5.912649313062774</v>
      </c>
      <c r="V38" s="16"/>
      <c r="W38" s="41">
        <f t="shared" si="5"/>
        <v>5.921026557976691</v>
      </c>
      <c r="Y38" s="41">
        <f t="shared" si="6"/>
        <v>-8.3772449139170035E-3</v>
      </c>
      <c r="Z38" s="41">
        <f t="shared" si="7"/>
        <v>-4.3520418901379691E-2</v>
      </c>
      <c r="AD38" s="48"/>
      <c r="AE38" s="45">
        <f t="shared" si="14"/>
        <v>5.8360000000000012</v>
      </c>
      <c r="AF38" s="45">
        <f t="shared" si="15"/>
        <v>0.11568923891183654</v>
      </c>
      <c r="AG38" s="27">
        <f t="shared" si="16"/>
        <v>6.0673784778236746</v>
      </c>
      <c r="AH38" s="27">
        <f t="shared" si="17"/>
        <v>5.6046215221763278</v>
      </c>
      <c r="AI38" s="49"/>
    </row>
    <row r="39" spans="1:35" x14ac:dyDescent="0.2">
      <c r="A39" s="14" t="s">
        <v>22</v>
      </c>
      <c r="B39" s="15">
        <v>41285</v>
      </c>
      <c r="C39" s="16">
        <v>5.99</v>
      </c>
      <c r="D39" s="16">
        <v>5.93</v>
      </c>
      <c r="E39" s="16">
        <v>5.99</v>
      </c>
      <c r="F39" s="16">
        <f t="shared" si="8"/>
        <v>0</v>
      </c>
      <c r="G39" s="14" t="str">
        <f t="shared" si="0"/>
        <v/>
      </c>
      <c r="H39" s="14" t="str">
        <f t="shared" si="1"/>
        <v/>
      </c>
      <c r="I39" s="16">
        <f t="shared" si="9"/>
        <v>88.636363636363825</v>
      </c>
      <c r="K39" s="46"/>
      <c r="L39" s="16">
        <f t="shared" si="10"/>
        <v>6</v>
      </c>
      <c r="M39" s="16">
        <f t="shared" si="11"/>
        <v>5.65</v>
      </c>
      <c r="N39" s="28">
        <f t="shared" si="2"/>
        <v>0.97142857142857197</v>
      </c>
      <c r="O39" s="28">
        <f t="shared" si="12"/>
        <v>0.95659863945578261</v>
      </c>
      <c r="P39" s="28">
        <f t="shared" si="3"/>
        <v>0.95659863945578261</v>
      </c>
      <c r="Q39" s="28">
        <f t="shared" si="13"/>
        <v>0.89652394291049797</v>
      </c>
      <c r="T39" s="47"/>
      <c r="U39" s="41">
        <f t="shared" si="4"/>
        <v>5.9040400972560061</v>
      </c>
      <c r="V39" s="16"/>
      <c r="W39" s="41">
        <f t="shared" si="5"/>
        <v>5.9179086826148257</v>
      </c>
      <c r="Y39" s="41">
        <f t="shared" si="6"/>
        <v>-1.386858535881963E-2</v>
      </c>
      <c r="Z39" s="41">
        <f t="shared" si="7"/>
        <v>-5.2306212398245365E-2</v>
      </c>
      <c r="AD39" s="48"/>
      <c r="AE39" s="45">
        <f t="shared" si="14"/>
        <v>5.838000000000001</v>
      </c>
      <c r="AF39" s="45">
        <f t="shared" si="15"/>
        <v>0.11813551540497884</v>
      </c>
      <c r="AG39" s="27">
        <f t="shared" si="16"/>
        <v>6.0742710308099586</v>
      </c>
      <c r="AH39" s="27">
        <f t="shared" si="17"/>
        <v>5.6017289691900434</v>
      </c>
      <c r="AI39" s="49"/>
    </row>
    <row r="40" spans="1:35" x14ac:dyDescent="0.2">
      <c r="A40" s="14" t="s">
        <v>22</v>
      </c>
      <c r="B40" s="15">
        <v>41284</v>
      </c>
      <c r="C40" s="16">
        <v>5.99</v>
      </c>
      <c r="D40" s="16">
        <v>5.95</v>
      </c>
      <c r="E40" s="16">
        <v>6</v>
      </c>
      <c r="F40" s="16">
        <f t="shared" si="8"/>
        <v>4.0000000000000036E-2</v>
      </c>
      <c r="G40" s="14">
        <f t="shared" si="0"/>
        <v>4.0000000000000036E-2</v>
      </c>
      <c r="H40" s="14" t="str">
        <f t="shared" si="1"/>
        <v/>
      </c>
      <c r="I40" s="16">
        <f t="shared" si="9"/>
        <v>82.978723404255575</v>
      </c>
      <c r="K40" s="46"/>
      <c r="L40" s="16">
        <f t="shared" si="10"/>
        <v>6</v>
      </c>
      <c r="M40" s="16">
        <f t="shared" si="11"/>
        <v>5.5</v>
      </c>
      <c r="N40" s="28">
        <f t="shared" si="2"/>
        <v>0.98000000000000043</v>
      </c>
      <c r="O40" s="28">
        <f t="shared" si="12"/>
        <v>0.9321088435374153</v>
      </c>
      <c r="P40" s="28">
        <f t="shared" si="3"/>
        <v>0.9321088435374153</v>
      </c>
      <c r="Q40" s="28">
        <f t="shared" si="13"/>
        <v>0.83454045321832471</v>
      </c>
      <c r="T40" s="47"/>
      <c r="U40" s="41">
        <f t="shared" si="4"/>
        <v>5.8884110240298257</v>
      </c>
      <c r="V40" s="16"/>
      <c r="W40" s="41">
        <f t="shared" si="5"/>
        <v>5.9121413772240121</v>
      </c>
      <c r="Y40" s="41">
        <f t="shared" si="6"/>
        <v>-2.3730353194186371E-2</v>
      </c>
      <c r="Z40" s="41">
        <f t="shared" si="7"/>
        <v>-6.1915619158101801E-2</v>
      </c>
      <c r="AD40" s="48"/>
      <c r="AE40" s="45">
        <f t="shared" si="14"/>
        <v>5.8390000000000022</v>
      </c>
      <c r="AF40" s="45">
        <f t="shared" si="15"/>
        <v>0.11949476976001913</v>
      </c>
      <c r="AG40" s="27">
        <f t="shared" si="16"/>
        <v>6.0779895395200407</v>
      </c>
      <c r="AH40" s="27">
        <f t="shared" si="17"/>
        <v>5.6000104604799636</v>
      </c>
      <c r="AI40" s="49"/>
    </row>
    <row r="41" spans="1:35" x14ac:dyDescent="0.2">
      <c r="A41" s="14" t="s">
        <v>22</v>
      </c>
      <c r="B41" s="15">
        <v>41283</v>
      </c>
      <c r="C41" s="16">
        <v>5.95</v>
      </c>
      <c r="D41" s="16">
        <v>5.94</v>
      </c>
      <c r="E41" s="16">
        <v>5.99</v>
      </c>
      <c r="F41" s="16">
        <f t="shared" si="8"/>
        <v>9.9999999999997868E-3</v>
      </c>
      <c r="G41" s="14">
        <f t="shared" si="0"/>
        <v>9.9999999999997868E-3</v>
      </c>
      <c r="H41" s="14" t="str">
        <f t="shared" si="1"/>
        <v/>
      </c>
      <c r="I41" s="16">
        <f t="shared" si="9"/>
        <v>66.037735849056673</v>
      </c>
      <c r="K41" s="46"/>
      <c r="L41" s="16">
        <f t="shared" si="10"/>
        <v>5.99</v>
      </c>
      <c r="M41" s="16">
        <f t="shared" si="11"/>
        <v>5.5</v>
      </c>
      <c r="N41" s="28">
        <f t="shared" si="2"/>
        <v>0.91836734693877542</v>
      </c>
      <c r="O41" s="28">
        <f t="shared" si="12"/>
        <v>0.93877551020408179</v>
      </c>
      <c r="P41" s="28">
        <f t="shared" si="3"/>
        <v>0.93877551020408179</v>
      </c>
      <c r="Q41" s="28">
        <f t="shared" si="13"/>
        <v>0.76402282394439303</v>
      </c>
      <c r="T41" s="47"/>
      <c r="U41" s="41">
        <f t="shared" si="4"/>
        <v>5.8699403011261575</v>
      </c>
      <c r="V41" s="16"/>
      <c r="W41" s="41">
        <f t="shared" si="5"/>
        <v>5.9059126874019334</v>
      </c>
      <c r="Y41" s="41">
        <f t="shared" si="6"/>
        <v>-3.5972386275775925E-2</v>
      </c>
      <c r="Z41" s="41">
        <f t="shared" si="7"/>
        <v>-7.1461935649080655E-2</v>
      </c>
      <c r="AD41" s="48"/>
      <c r="AE41" s="45">
        <f t="shared" si="14"/>
        <v>5.8415000000000017</v>
      </c>
      <c r="AF41" s="45">
        <f t="shared" si="15"/>
        <v>0.12309650685539368</v>
      </c>
      <c r="AG41" s="27">
        <f t="shared" si="16"/>
        <v>6.0876930137107887</v>
      </c>
      <c r="AH41" s="27">
        <f t="shared" si="17"/>
        <v>5.5953069862892146</v>
      </c>
      <c r="AI41" s="49"/>
    </row>
    <row r="42" spans="1:35" x14ac:dyDescent="0.2">
      <c r="A42" s="14" t="s">
        <v>22</v>
      </c>
      <c r="B42" s="15">
        <v>41282</v>
      </c>
      <c r="C42" s="16">
        <v>5.94</v>
      </c>
      <c r="D42" s="16">
        <v>5.87</v>
      </c>
      <c r="E42" s="16">
        <v>5.99</v>
      </c>
      <c r="F42" s="16">
        <f t="shared" si="8"/>
        <v>-2.9999999999999361E-2</v>
      </c>
      <c r="G42" s="14" t="str">
        <f t="shared" si="0"/>
        <v/>
      </c>
      <c r="H42" s="14">
        <f t="shared" si="1"/>
        <v>2.9999999999999361E-2</v>
      </c>
      <c r="I42" s="16">
        <f t="shared" si="9"/>
        <v>51.515151515151558</v>
      </c>
      <c r="K42" s="46"/>
      <c r="L42" s="16">
        <f t="shared" si="10"/>
        <v>5.99</v>
      </c>
      <c r="M42" s="16">
        <f t="shared" si="11"/>
        <v>5.5</v>
      </c>
      <c r="N42" s="28">
        <f t="shared" si="2"/>
        <v>0.89795918367346983</v>
      </c>
      <c r="O42" s="28">
        <f t="shared" si="12"/>
        <v>0.87265306122449016</v>
      </c>
      <c r="P42" s="28">
        <f t="shared" si="3"/>
        <v>0.87265306122449016</v>
      </c>
      <c r="Q42" s="28">
        <f t="shared" si="13"/>
        <v>0.68198021405674691</v>
      </c>
      <c r="T42" s="47"/>
      <c r="U42" s="41">
        <f t="shared" si="4"/>
        <v>5.8553839922400037</v>
      </c>
      <c r="V42" s="16"/>
      <c r="W42" s="41">
        <f t="shared" si="5"/>
        <v>5.9023857023940884</v>
      </c>
      <c r="Y42" s="41">
        <f t="shared" si="6"/>
        <v>-4.7001710154084719E-2</v>
      </c>
      <c r="Z42" s="41">
        <f t="shared" si="7"/>
        <v>-8.0334322992406837E-2</v>
      </c>
      <c r="AD42" s="48"/>
      <c r="AE42" s="45">
        <f t="shared" si="14"/>
        <v>5.8440000000000012</v>
      </c>
      <c r="AF42" s="45">
        <f t="shared" si="15"/>
        <v>0.12575372757894684</v>
      </c>
      <c r="AG42" s="27">
        <f t="shared" si="16"/>
        <v>6.0955074551578949</v>
      </c>
      <c r="AH42" s="27">
        <f t="shared" si="17"/>
        <v>5.5924925448421074</v>
      </c>
      <c r="AI42" s="49"/>
    </row>
    <row r="43" spans="1:35" x14ac:dyDescent="0.2">
      <c r="A43" s="14" t="s">
        <v>22</v>
      </c>
      <c r="B43" s="15">
        <v>41281</v>
      </c>
      <c r="C43" s="16">
        <v>5.97</v>
      </c>
      <c r="D43" s="16">
        <v>5.88</v>
      </c>
      <c r="E43" s="16">
        <v>5.97</v>
      </c>
      <c r="F43" s="16">
        <f t="shared" si="8"/>
        <v>0.10999999999999943</v>
      </c>
      <c r="G43" s="14">
        <f t="shared" si="0"/>
        <v>0.10999999999999943</v>
      </c>
      <c r="H43" s="14" t="str">
        <f t="shared" si="1"/>
        <v/>
      </c>
      <c r="I43" s="16">
        <f t="shared" si="9"/>
        <v>51.515151515151494</v>
      </c>
      <c r="K43" s="46"/>
      <c r="L43" s="16">
        <f t="shared" si="10"/>
        <v>5.97</v>
      </c>
      <c r="M43" s="16">
        <f t="shared" si="11"/>
        <v>5.5</v>
      </c>
      <c r="N43" s="28">
        <f t="shared" si="2"/>
        <v>1</v>
      </c>
      <c r="O43" s="28">
        <f t="shared" si="12"/>
        <v>0.78248366013071946</v>
      </c>
      <c r="P43" s="28">
        <f t="shared" si="3"/>
        <v>0.78248366013071946</v>
      </c>
      <c r="Q43" s="28">
        <f t="shared" si="13"/>
        <v>0.60529433920460896</v>
      </c>
      <c r="T43" s="47"/>
      <c r="U43" s="41">
        <f t="shared" si="4"/>
        <v>5.8399992635563684</v>
      </c>
      <c r="V43" s="16"/>
      <c r="W43" s="41">
        <f t="shared" si="5"/>
        <v>5.8993765585856153</v>
      </c>
      <c r="Y43" s="41">
        <f t="shared" si="6"/>
        <v>-5.9377295029246824E-2</v>
      </c>
      <c r="Z43" s="41">
        <f t="shared" si="7"/>
        <v>-8.8667476201987366E-2</v>
      </c>
      <c r="AD43" s="48"/>
      <c r="AE43" s="45">
        <f t="shared" si="14"/>
        <v>5.8495000000000008</v>
      </c>
      <c r="AF43" s="45">
        <f t="shared" si="15"/>
        <v>0.13207857509831022</v>
      </c>
      <c r="AG43" s="27">
        <f t="shared" si="16"/>
        <v>6.1136571501966213</v>
      </c>
      <c r="AH43" s="27">
        <f t="shared" si="17"/>
        <v>5.5853428498033804</v>
      </c>
      <c r="AI43" s="49"/>
    </row>
    <row r="44" spans="1:35" x14ac:dyDescent="0.2">
      <c r="A44" s="14" t="s">
        <v>22</v>
      </c>
      <c r="B44" s="15">
        <v>41278</v>
      </c>
      <c r="C44" s="16">
        <v>5.86</v>
      </c>
      <c r="D44" s="16">
        <v>5.82</v>
      </c>
      <c r="E44" s="16">
        <v>5.9</v>
      </c>
      <c r="F44" s="16">
        <f t="shared" si="8"/>
        <v>4.0000000000000036E-2</v>
      </c>
      <c r="G44" s="14">
        <f t="shared" si="0"/>
        <v>4.0000000000000036E-2</v>
      </c>
      <c r="H44" s="14" t="str">
        <f t="shared" si="1"/>
        <v/>
      </c>
      <c r="I44" s="16">
        <f t="shared" si="9"/>
        <v>38.333333333333336</v>
      </c>
      <c r="K44" s="46"/>
      <c r="L44" s="16">
        <f t="shared" si="10"/>
        <v>6</v>
      </c>
      <c r="M44" s="16">
        <f t="shared" si="11"/>
        <v>5.5</v>
      </c>
      <c r="N44" s="28">
        <f t="shared" si="2"/>
        <v>0.72000000000000064</v>
      </c>
      <c r="O44" s="28">
        <f t="shared" si="12"/>
        <v>0.64668119099491717</v>
      </c>
      <c r="P44" s="28">
        <f t="shared" si="3"/>
        <v>0.64668119099491717</v>
      </c>
      <c r="Q44" s="28">
        <f t="shared" si="13"/>
        <v>0.54597274842140298</v>
      </c>
      <c r="T44" s="47"/>
      <c r="U44" s="41">
        <f t="shared" si="4"/>
        <v>5.8163627660211628</v>
      </c>
      <c r="V44" s="16"/>
      <c r="W44" s="41">
        <f t="shared" si="5"/>
        <v>5.8937266832724644</v>
      </c>
      <c r="Y44" s="41">
        <f t="shared" si="6"/>
        <v>-7.736391725130165E-2</v>
      </c>
      <c r="Z44" s="41">
        <f t="shared" si="7"/>
        <v>-9.5990021495172495E-2</v>
      </c>
      <c r="AD44" s="48"/>
      <c r="AE44" s="45">
        <f t="shared" si="14"/>
        <v>5.8535000000000004</v>
      </c>
      <c r="AF44" s="45">
        <f t="shared" si="15"/>
        <v>0.13679455398516407</v>
      </c>
      <c r="AG44" s="27">
        <f t="shared" si="16"/>
        <v>6.1270891079703285</v>
      </c>
      <c r="AH44" s="27">
        <f t="shared" si="17"/>
        <v>5.5799108920296723</v>
      </c>
      <c r="AI44" s="49"/>
    </row>
    <row r="45" spans="1:35" x14ac:dyDescent="0.2">
      <c r="A45" s="14" t="s">
        <v>22</v>
      </c>
      <c r="B45" s="15">
        <v>41277</v>
      </c>
      <c r="C45" s="16">
        <v>5.82</v>
      </c>
      <c r="D45" s="16">
        <v>5.8</v>
      </c>
      <c r="E45" s="16">
        <v>5.87</v>
      </c>
      <c r="F45" s="16">
        <f t="shared" si="8"/>
        <v>0</v>
      </c>
      <c r="G45" s="14" t="str">
        <f t="shared" si="0"/>
        <v/>
      </c>
      <c r="H45" s="14" t="str">
        <f t="shared" si="1"/>
        <v/>
      </c>
      <c r="I45" s="16">
        <f t="shared" si="9"/>
        <v>33.333333333333329</v>
      </c>
      <c r="K45" s="46"/>
      <c r="L45" s="16">
        <f t="shared" si="10"/>
        <v>6.01</v>
      </c>
      <c r="M45" s="16">
        <f t="shared" si="11"/>
        <v>5.5</v>
      </c>
      <c r="N45" s="28">
        <f t="shared" si="2"/>
        <v>0.62745098039215763</v>
      </c>
      <c r="O45" s="28">
        <f t="shared" si="12"/>
        <v>0.57952069716775656</v>
      </c>
      <c r="P45" s="28">
        <f t="shared" si="3"/>
        <v>0.57952069716775656</v>
      </c>
      <c r="Q45" s="28">
        <f t="shared" si="13"/>
        <v>0.49912238592863434</v>
      </c>
      <c r="T45" s="47"/>
      <c r="U45" s="41">
        <f t="shared" si="4"/>
        <v>5.8084287234795564</v>
      </c>
      <c r="V45" s="16"/>
      <c r="W45" s="41">
        <f t="shared" si="5"/>
        <v>5.8964248179342622</v>
      </c>
      <c r="Y45" s="41">
        <f t="shared" si="6"/>
        <v>-8.7996094454705798E-2</v>
      </c>
      <c r="Z45" s="41">
        <f t="shared" si="7"/>
        <v>-0.10064654755614019</v>
      </c>
      <c r="AD45" s="48"/>
      <c r="AE45" s="45">
        <f t="shared" si="14"/>
        <v>5.8630000000000004</v>
      </c>
      <c r="AF45" s="45">
        <f t="shared" si="15"/>
        <v>0.14335619972641558</v>
      </c>
      <c r="AG45" s="27">
        <f t="shared" si="16"/>
        <v>6.1497123994528318</v>
      </c>
      <c r="AH45" s="27">
        <f t="shared" si="17"/>
        <v>5.5762876005471691</v>
      </c>
      <c r="AI45" s="49"/>
    </row>
    <row r="46" spans="1:35" x14ac:dyDescent="0.2">
      <c r="A46" s="14" t="s">
        <v>22</v>
      </c>
      <c r="B46" s="15">
        <v>41276</v>
      </c>
      <c r="C46" s="16">
        <v>5.82</v>
      </c>
      <c r="D46" s="16">
        <v>5.75</v>
      </c>
      <c r="E46" s="16">
        <v>5.87</v>
      </c>
      <c r="F46" s="16">
        <f t="shared" si="8"/>
        <v>4.0000000000000036E-2</v>
      </c>
      <c r="G46" s="14">
        <f t="shared" si="0"/>
        <v>4.0000000000000036E-2</v>
      </c>
      <c r="H46" s="14" t="str">
        <f t="shared" si="1"/>
        <v/>
      </c>
      <c r="I46" s="16">
        <f t="shared" si="9"/>
        <v>31.666666666666643</v>
      </c>
      <c r="K46" s="46"/>
      <c r="L46" s="16">
        <f t="shared" si="10"/>
        <v>6.04</v>
      </c>
      <c r="M46" s="16">
        <f t="shared" si="11"/>
        <v>5.5</v>
      </c>
      <c r="N46" s="28">
        <f t="shared" si="2"/>
        <v>0.59259259259259311</v>
      </c>
      <c r="O46" s="28">
        <f t="shared" si="12"/>
        <v>0.52856246076585112</v>
      </c>
      <c r="P46" s="28">
        <f t="shared" si="3"/>
        <v>0.52856246076585112</v>
      </c>
      <c r="Q46" s="28">
        <f t="shared" si="13"/>
        <v>0.45073237078886841</v>
      </c>
      <c r="T46" s="47"/>
      <c r="U46" s="41">
        <f t="shared" si="4"/>
        <v>5.8063248550212938</v>
      </c>
      <c r="V46" s="16"/>
      <c r="W46" s="41">
        <f t="shared" si="5"/>
        <v>5.9025388033690032</v>
      </c>
      <c r="Y46" s="41">
        <f t="shared" si="6"/>
        <v>-9.6213948347709355E-2</v>
      </c>
      <c r="Z46" s="41">
        <f t="shared" si="7"/>
        <v>-0.10380916083149877</v>
      </c>
      <c r="AD46" s="48"/>
      <c r="AE46" s="45">
        <f t="shared" si="14"/>
        <v>5.8760000000000003</v>
      </c>
      <c r="AF46" s="45">
        <f t="shared" si="15"/>
        <v>0.1504792344478133</v>
      </c>
      <c r="AG46" s="27">
        <f t="shared" si="16"/>
        <v>6.1769584688956272</v>
      </c>
      <c r="AH46" s="27">
        <f t="shared" si="17"/>
        <v>5.5750415311043735</v>
      </c>
      <c r="AI46" s="49"/>
    </row>
    <row r="47" spans="1:35" x14ac:dyDescent="0.2">
      <c r="A47" s="14" t="s">
        <v>22</v>
      </c>
      <c r="B47" s="15">
        <v>41275</v>
      </c>
      <c r="C47" s="16">
        <v>5.78</v>
      </c>
      <c r="D47" s="16">
        <v>5.78</v>
      </c>
      <c r="E47" s="16">
        <v>5.78</v>
      </c>
      <c r="F47" s="16">
        <f t="shared" si="8"/>
        <v>0</v>
      </c>
      <c r="G47" s="14" t="str">
        <f t="shared" si="0"/>
        <v/>
      </c>
      <c r="H47" s="14" t="str">
        <f t="shared" si="1"/>
        <v/>
      </c>
      <c r="I47" s="16">
        <f t="shared" si="9"/>
        <v>31.666666666666643</v>
      </c>
      <c r="K47" s="46"/>
      <c r="L47" s="16">
        <f t="shared" si="10"/>
        <v>6.04</v>
      </c>
      <c r="M47" s="16">
        <f t="shared" si="11"/>
        <v>5.5</v>
      </c>
      <c r="N47" s="28">
        <f t="shared" si="2"/>
        <v>0.51851851851851893</v>
      </c>
      <c r="O47" s="28">
        <f t="shared" si="12"/>
        <v>0.48922368696380047</v>
      </c>
      <c r="P47" s="28">
        <f t="shared" si="3"/>
        <v>0.48922368696380047</v>
      </c>
      <c r="Q47" s="28">
        <f t="shared" si="13"/>
        <v>0.39530236451140455</v>
      </c>
      <c r="T47" s="47"/>
      <c r="U47" s="41">
        <f t="shared" si="4"/>
        <v>5.8038384650251658</v>
      </c>
      <c r="V47" s="16"/>
      <c r="W47" s="41">
        <f t="shared" si="5"/>
        <v>5.9091419076385234</v>
      </c>
      <c r="Y47" s="41">
        <f t="shared" si="6"/>
        <v>-0.10530344261335767</v>
      </c>
      <c r="Z47" s="41">
        <f t="shared" si="7"/>
        <v>-0.10570796395244611</v>
      </c>
      <c r="AD47" s="48"/>
      <c r="AE47" s="45">
        <f t="shared" si="14"/>
        <v>5.8879999999999999</v>
      </c>
      <c r="AF47" s="45">
        <f t="shared" si="15"/>
        <v>0.1550354798102678</v>
      </c>
      <c r="AG47" s="27">
        <f t="shared" si="16"/>
        <v>6.1980709596205354</v>
      </c>
      <c r="AH47" s="27">
        <f t="shared" si="17"/>
        <v>5.5779290403794644</v>
      </c>
      <c r="AI47" s="49"/>
    </row>
    <row r="48" spans="1:35" x14ac:dyDescent="0.2">
      <c r="A48" s="14" t="s">
        <v>22</v>
      </c>
      <c r="B48" s="15">
        <v>41274</v>
      </c>
      <c r="C48" s="16">
        <v>5.78</v>
      </c>
      <c r="D48" s="16">
        <v>5.7</v>
      </c>
      <c r="E48" s="16">
        <v>5.78</v>
      </c>
      <c r="F48" s="16">
        <f t="shared" si="8"/>
        <v>0</v>
      </c>
      <c r="G48" s="14" t="str">
        <f t="shared" si="0"/>
        <v/>
      </c>
      <c r="H48" s="14" t="str">
        <f t="shared" si="1"/>
        <v/>
      </c>
      <c r="I48" s="16">
        <f t="shared" si="9"/>
        <v>29.230769230769212</v>
      </c>
      <c r="K48" s="46"/>
      <c r="L48" s="16">
        <f t="shared" si="10"/>
        <v>6.09</v>
      </c>
      <c r="M48" s="16">
        <f t="shared" si="11"/>
        <v>5.5</v>
      </c>
      <c r="N48" s="28">
        <f t="shared" si="2"/>
        <v>0.47457627118644119</v>
      </c>
      <c r="O48" s="28">
        <f t="shared" si="12"/>
        <v>0.48587570621468962</v>
      </c>
      <c r="P48" s="28">
        <f t="shared" si="3"/>
        <v>0.48587570621468962</v>
      </c>
      <c r="Q48" s="28">
        <f t="shared" si="13"/>
        <v>0.35079096045197783</v>
      </c>
      <c r="T48" s="47"/>
      <c r="U48" s="41">
        <f t="shared" si="4"/>
        <v>5.8081727313933778</v>
      </c>
      <c r="V48" s="16"/>
      <c r="W48" s="41">
        <f t="shared" si="5"/>
        <v>5.919473260249605</v>
      </c>
      <c r="Y48" s="41">
        <f t="shared" si="6"/>
        <v>-0.11130052885622721</v>
      </c>
      <c r="Z48" s="41">
        <f t="shared" si="7"/>
        <v>-0.1058090942872182</v>
      </c>
      <c r="AD48" s="48"/>
      <c r="AE48" s="45">
        <f t="shared" si="14"/>
        <v>5.9025000000000007</v>
      </c>
      <c r="AF48" s="45">
        <f t="shared" si="15"/>
        <v>0.1577933775543193</v>
      </c>
      <c r="AG48" s="27">
        <f t="shared" si="16"/>
        <v>6.2180867551086392</v>
      </c>
      <c r="AH48" s="27">
        <f t="shared" si="17"/>
        <v>5.5869132448913623</v>
      </c>
      <c r="AI48" s="49"/>
    </row>
    <row r="49" spans="1:35" x14ac:dyDescent="0.2">
      <c r="A49" s="14" t="s">
        <v>22</v>
      </c>
      <c r="B49" s="15">
        <v>41271</v>
      </c>
      <c r="C49" s="16">
        <v>5.78</v>
      </c>
      <c r="D49" s="16">
        <v>5.7</v>
      </c>
      <c r="E49" s="16">
        <v>5.8</v>
      </c>
      <c r="F49" s="16">
        <f t="shared" si="8"/>
        <v>-1.9999999999999574E-2</v>
      </c>
      <c r="G49" s="14" t="str">
        <f t="shared" si="0"/>
        <v/>
      </c>
      <c r="H49" s="14">
        <f t="shared" si="1"/>
        <v>1.9999999999999574E-2</v>
      </c>
      <c r="I49" s="16">
        <f t="shared" si="9"/>
        <v>29.230769230769212</v>
      </c>
      <c r="K49" s="46"/>
      <c r="L49" s="16">
        <f t="shared" si="10"/>
        <v>6.09</v>
      </c>
      <c r="M49" s="16">
        <f t="shared" si="11"/>
        <v>5.5</v>
      </c>
      <c r="N49" s="28">
        <f t="shared" si="2"/>
        <v>0.47457627118644119</v>
      </c>
      <c r="O49" s="28">
        <f t="shared" si="12"/>
        <v>0.41242937853107381</v>
      </c>
      <c r="P49" s="28">
        <f t="shared" si="3"/>
        <v>0.41242937853107381</v>
      </c>
      <c r="Q49" s="28">
        <f t="shared" si="13"/>
        <v>0.2902824858757066</v>
      </c>
      <c r="T49" s="47"/>
      <c r="U49" s="41">
        <f t="shared" si="4"/>
        <v>5.8132950461921737</v>
      </c>
      <c r="V49" s="16"/>
      <c r="W49" s="41">
        <f t="shared" si="5"/>
        <v>5.930631121069573</v>
      </c>
      <c r="Y49" s="41">
        <f t="shared" si="6"/>
        <v>-0.11733607487739928</v>
      </c>
      <c r="Z49" s="41">
        <f t="shared" si="7"/>
        <v>-0.10443623564496593</v>
      </c>
      <c r="AD49" s="48"/>
      <c r="AE49" s="45">
        <f t="shared" si="14"/>
        <v>5.9184999999999999</v>
      </c>
      <c r="AF49" s="45">
        <f t="shared" si="15"/>
        <v>0.16075680389955493</v>
      </c>
      <c r="AG49" s="27">
        <f t="shared" si="16"/>
        <v>6.24001360779911</v>
      </c>
      <c r="AH49" s="27">
        <f t="shared" si="17"/>
        <v>5.5969863922008898</v>
      </c>
      <c r="AI49" s="49"/>
    </row>
    <row r="50" spans="1:35" x14ac:dyDescent="0.2">
      <c r="A50" s="14" t="s">
        <v>22</v>
      </c>
      <c r="B50" s="15">
        <v>41270</v>
      </c>
      <c r="C50" s="16">
        <v>5.8</v>
      </c>
      <c r="D50" s="16">
        <v>5.65</v>
      </c>
      <c r="E50" s="16">
        <v>5.83</v>
      </c>
      <c r="F50" s="16">
        <f t="shared" si="8"/>
        <v>0.14999999999999947</v>
      </c>
      <c r="G50" s="14">
        <f t="shared" si="0"/>
        <v>0.14999999999999947</v>
      </c>
      <c r="H50" s="14" t="str">
        <f t="shared" si="1"/>
        <v/>
      </c>
      <c r="I50" s="16">
        <f t="shared" si="9"/>
        <v>30.158730158730123</v>
      </c>
      <c r="K50" s="46"/>
      <c r="L50" s="16">
        <f t="shared" si="10"/>
        <v>6.09</v>
      </c>
      <c r="M50" s="16">
        <f t="shared" si="11"/>
        <v>5.5</v>
      </c>
      <c r="N50" s="28">
        <f t="shared" si="2"/>
        <v>0.50847457627118631</v>
      </c>
      <c r="O50" s="28">
        <f t="shared" si="12"/>
        <v>0.33757062146892697</v>
      </c>
      <c r="P50" s="28">
        <f t="shared" si="3"/>
        <v>0.33757062146892697</v>
      </c>
      <c r="Q50" s="28">
        <f t="shared" si="13"/>
        <v>0.2354889178617996</v>
      </c>
      <c r="T50" s="47"/>
      <c r="U50" s="41">
        <f t="shared" si="4"/>
        <v>5.8193486909543877</v>
      </c>
      <c r="V50" s="16"/>
      <c r="W50" s="41">
        <f t="shared" si="5"/>
        <v>5.9426816107551392</v>
      </c>
      <c r="Y50" s="41">
        <f t="shared" si="6"/>
        <v>-0.12333291980075156</v>
      </c>
      <c r="Z50" s="41">
        <f t="shared" si="7"/>
        <v>-0.10121127583685759</v>
      </c>
      <c r="AD50" s="48"/>
      <c r="AE50" s="45">
        <f t="shared" si="14"/>
        <v>5.9365000000000006</v>
      </c>
      <c r="AF50" s="45">
        <f t="shared" si="15"/>
        <v>0.16435555968691767</v>
      </c>
      <c r="AG50" s="27">
        <f t="shared" si="16"/>
        <v>6.265211119373836</v>
      </c>
      <c r="AH50" s="27">
        <f t="shared" si="17"/>
        <v>5.6077888806261651</v>
      </c>
      <c r="AI50" s="49"/>
    </row>
    <row r="51" spans="1:35" x14ac:dyDescent="0.2">
      <c r="A51" s="14" t="s">
        <v>22</v>
      </c>
      <c r="B51" s="15">
        <v>41269</v>
      </c>
      <c r="C51" s="16">
        <v>5.65</v>
      </c>
      <c r="D51" s="16">
        <v>5.65</v>
      </c>
      <c r="E51" s="16">
        <v>5.65</v>
      </c>
      <c r="F51" s="16">
        <f t="shared" si="8"/>
        <v>0</v>
      </c>
      <c r="G51" s="14" t="str">
        <f t="shared" si="0"/>
        <v/>
      </c>
      <c r="H51" s="14" t="str">
        <f t="shared" si="1"/>
        <v/>
      </c>
      <c r="I51" s="16">
        <f t="shared" si="9"/>
        <v>7.8431372549019756</v>
      </c>
      <c r="K51" s="46"/>
      <c r="L51" s="16">
        <f t="shared" si="10"/>
        <v>6.09</v>
      </c>
      <c r="M51" s="16">
        <f t="shared" si="11"/>
        <v>5.5</v>
      </c>
      <c r="N51" s="28">
        <f t="shared" si="2"/>
        <v>0.25423728813559388</v>
      </c>
      <c r="O51" s="28">
        <f t="shared" si="12"/>
        <v>0.25141242937853175</v>
      </c>
      <c r="P51" s="28">
        <f t="shared" si="3"/>
        <v>0.25141242937853175</v>
      </c>
      <c r="Q51" s="28">
        <f t="shared" si="13"/>
        <v>0.184362753434235</v>
      </c>
      <c r="T51" s="47"/>
      <c r="U51" s="41">
        <f t="shared" si="4"/>
        <v>5.8228666347642761</v>
      </c>
      <c r="V51" s="16"/>
      <c r="W51" s="41">
        <f t="shared" si="5"/>
        <v>5.9540961396155501</v>
      </c>
      <c r="Y51" s="41">
        <f t="shared" si="6"/>
        <v>-0.13122950485127394</v>
      </c>
      <c r="Z51" s="41">
        <f t="shared" si="7"/>
        <v>-9.5680864845884089E-2</v>
      </c>
      <c r="AD51" s="48"/>
      <c r="AE51" s="45">
        <f t="shared" si="14"/>
        <v>5.952</v>
      </c>
      <c r="AF51" s="45">
        <f t="shared" si="15"/>
        <v>0.16536626016210187</v>
      </c>
      <c r="AG51" s="27">
        <f t="shared" si="16"/>
        <v>6.2827325203242035</v>
      </c>
      <c r="AH51" s="27">
        <f t="shared" si="17"/>
        <v>5.6212674796757964</v>
      </c>
      <c r="AI51" s="49"/>
    </row>
    <row r="52" spans="1:35" x14ac:dyDescent="0.2">
      <c r="A52" s="14" t="s">
        <v>22</v>
      </c>
      <c r="B52" s="15">
        <v>41268</v>
      </c>
      <c r="C52" s="16">
        <v>5.65</v>
      </c>
      <c r="D52" s="16">
        <v>5.65</v>
      </c>
      <c r="E52" s="16">
        <v>5.65</v>
      </c>
      <c r="F52" s="16">
        <f t="shared" si="8"/>
        <v>0</v>
      </c>
      <c r="G52" s="14" t="str">
        <f t="shared" si="0"/>
        <v/>
      </c>
      <c r="H52" s="14" t="str">
        <f t="shared" si="1"/>
        <v/>
      </c>
      <c r="I52" s="16">
        <f t="shared" si="9"/>
        <v>11.320754716981213</v>
      </c>
      <c r="K52" s="46"/>
      <c r="L52" s="16">
        <f t="shared" si="10"/>
        <v>6.1</v>
      </c>
      <c r="M52" s="16">
        <f t="shared" si="11"/>
        <v>5.5</v>
      </c>
      <c r="N52" s="28">
        <f t="shared" si="2"/>
        <v>0.25000000000000072</v>
      </c>
      <c r="O52" s="28">
        <f t="shared" si="12"/>
        <v>0.26666666666666705</v>
      </c>
      <c r="P52" s="28">
        <f t="shared" si="3"/>
        <v>0.26666666666666705</v>
      </c>
      <c r="Q52" s="28">
        <f t="shared" si="13"/>
        <v>0.16713489409141608</v>
      </c>
      <c r="T52" s="47"/>
      <c r="U52" s="41">
        <f t="shared" si="4"/>
        <v>5.8542969319941438</v>
      </c>
      <c r="V52" s="16"/>
      <c r="W52" s="41">
        <f t="shared" si="5"/>
        <v>5.9784238307847941</v>
      </c>
      <c r="Y52" s="41">
        <f t="shared" si="6"/>
        <v>-0.12412689879065031</v>
      </c>
      <c r="Z52" s="41">
        <f t="shared" si="7"/>
        <v>-8.6793704844536634E-2</v>
      </c>
      <c r="AD52" s="48"/>
      <c r="AE52" s="45">
        <f t="shared" si="14"/>
        <v>5.9734999999999996</v>
      </c>
      <c r="AF52" s="45">
        <f t="shared" si="15"/>
        <v>0.15212741370311919</v>
      </c>
      <c r="AG52" s="27">
        <f t="shared" si="16"/>
        <v>6.2777548274062376</v>
      </c>
      <c r="AH52" s="27">
        <f t="shared" si="17"/>
        <v>5.6692451725937616</v>
      </c>
      <c r="AI52" s="49"/>
    </row>
    <row r="53" spans="1:35" x14ac:dyDescent="0.2">
      <c r="A53" s="14" t="s">
        <v>22</v>
      </c>
      <c r="B53" s="15">
        <v>41267</v>
      </c>
      <c r="C53" s="16">
        <v>5.65</v>
      </c>
      <c r="D53" s="16">
        <v>5.5</v>
      </c>
      <c r="E53" s="16">
        <v>5.7</v>
      </c>
      <c r="F53" s="16">
        <f t="shared" si="8"/>
        <v>-2.9999999999999361E-2</v>
      </c>
      <c r="G53" s="14" t="str">
        <f t="shared" si="0"/>
        <v/>
      </c>
      <c r="H53" s="14">
        <f t="shared" si="1"/>
        <v>2.9999999999999361E-2</v>
      </c>
      <c r="I53" s="16">
        <f t="shared" si="9"/>
        <v>11.111111111111185</v>
      </c>
      <c r="K53" s="46"/>
      <c r="L53" s="16">
        <f t="shared" si="10"/>
        <v>6.1</v>
      </c>
      <c r="M53" s="16">
        <f t="shared" si="11"/>
        <v>5.5</v>
      </c>
      <c r="N53" s="28">
        <f t="shared" si="2"/>
        <v>0.25000000000000072</v>
      </c>
      <c r="O53" s="28">
        <f t="shared" si="12"/>
        <v>0.18333333333333349</v>
      </c>
      <c r="P53" s="28">
        <f t="shared" si="3"/>
        <v>0.18333333333333349</v>
      </c>
      <c r="Q53" s="28">
        <f t="shared" si="13"/>
        <v>0.15092858548101507</v>
      </c>
      <c r="T53" s="47"/>
      <c r="U53" s="41">
        <f t="shared" si="4"/>
        <v>5.8914418287203514</v>
      </c>
      <c r="V53" s="16"/>
      <c r="W53" s="41">
        <f t="shared" si="5"/>
        <v>6.0046977372475778</v>
      </c>
      <c r="Y53" s="41">
        <f t="shared" si="6"/>
        <v>-0.11325590852722645</v>
      </c>
      <c r="Z53" s="41">
        <f t="shared" si="7"/>
        <v>-7.7460406358008216E-2</v>
      </c>
      <c r="AD53" s="48"/>
      <c r="AE53" s="45">
        <f t="shared" si="14"/>
        <v>5.9934999999999992</v>
      </c>
      <c r="AF53" s="45">
        <f t="shared" si="15"/>
        <v>0.1334269463039606</v>
      </c>
      <c r="AG53" s="27">
        <f t="shared" si="16"/>
        <v>6.2603538926079203</v>
      </c>
      <c r="AH53" s="27">
        <f t="shared" si="17"/>
        <v>5.726646107392078</v>
      </c>
      <c r="AI53" s="49"/>
    </row>
    <row r="54" spans="1:35" x14ac:dyDescent="0.2">
      <c r="A54" s="14" t="s">
        <v>22</v>
      </c>
      <c r="B54" s="15">
        <v>41264</v>
      </c>
      <c r="C54" s="16">
        <v>5.68</v>
      </c>
      <c r="D54" s="16">
        <v>5.5</v>
      </c>
      <c r="E54" s="16">
        <v>5.83</v>
      </c>
      <c r="F54" s="16">
        <f t="shared" si="8"/>
        <v>-0.10000000000000053</v>
      </c>
      <c r="G54" s="14" t="str">
        <f t="shared" si="0"/>
        <v/>
      </c>
      <c r="H54" s="14">
        <f t="shared" si="1"/>
        <v>0.10000000000000053</v>
      </c>
      <c r="I54" s="16">
        <f t="shared" si="9"/>
        <v>11.111111111111185</v>
      </c>
      <c r="K54" s="46"/>
      <c r="L54" s="16">
        <f t="shared" si="10"/>
        <v>6.1</v>
      </c>
      <c r="M54" s="16">
        <f t="shared" si="11"/>
        <v>5.5</v>
      </c>
      <c r="N54" s="28">
        <f t="shared" si="2"/>
        <v>0.29999999999999971</v>
      </c>
      <c r="O54" s="28">
        <f t="shared" si="12"/>
        <v>0.13846153846153858</v>
      </c>
      <c r="P54" s="28">
        <f t="shared" si="3"/>
        <v>0.13846153846153858</v>
      </c>
      <c r="Q54" s="28">
        <f t="shared" si="13"/>
        <v>0.16622270312807341</v>
      </c>
      <c r="T54" s="47"/>
      <c r="U54" s="41">
        <f t="shared" si="4"/>
        <v>5.9353403430331424</v>
      </c>
      <c r="V54" s="16"/>
      <c r="W54" s="41">
        <f t="shared" si="5"/>
        <v>6.0330735562273841</v>
      </c>
      <c r="Y54" s="41">
        <f t="shared" si="6"/>
        <v>-9.7733213194241664E-2</v>
      </c>
      <c r="Z54" s="41">
        <f t="shared" si="7"/>
        <v>-6.8511530815703645E-2</v>
      </c>
      <c r="AD54" s="48"/>
      <c r="AE54" s="45">
        <f t="shared" si="14"/>
        <v>6.0175000000000001</v>
      </c>
      <c r="AF54" s="45">
        <f t="shared" si="15"/>
        <v>0.11071923952050969</v>
      </c>
      <c r="AG54" s="27">
        <f t="shared" si="16"/>
        <v>6.2389384790410194</v>
      </c>
      <c r="AH54" s="27">
        <f t="shared" si="17"/>
        <v>5.7960615209589808</v>
      </c>
      <c r="AI54" s="49"/>
    </row>
    <row r="55" spans="1:35" x14ac:dyDescent="0.2">
      <c r="A55" s="14" t="s">
        <v>22</v>
      </c>
      <c r="B55" s="15">
        <v>41263</v>
      </c>
      <c r="C55" s="16">
        <v>5.78</v>
      </c>
      <c r="D55" s="16">
        <v>5.78</v>
      </c>
      <c r="E55" s="16">
        <v>5.9</v>
      </c>
      <c r="F55" s="16">
        <f t="shared" si="8"/>
        <v>-0.13999999999999968</v>
      </c>
      <c r="G55" s="14" t="str">
        <f t="shared" si="0"/>
        <v/>
      </c>
      <c r="H55" s="14">
        <f t="shared" si="1"/>
        <v>0.13999999999999968</v>
      </c>
      <c r="I55" s="16">
        <f t="shared" si="9"/>
        <v>12.500000000000099</v>
      </c>
      <c r="K55" s="46"/>
      <c r="L55" s="16">
        <f t="shared" si="10"/>
        <v>6.15</v>
      </c>
      <c r="M55" s="16">
        <f t="shared" si="11"/>
        <v>5.78</v>
      </c>
      <c r="N55" s="28">
        <f t="shared" si="2"/>
        <v>0</v>
      </c>
      <c r="O55" s="28">
        <f t="shared" si="12"/>
        <v>8.1939799331104179E-2</v>
      </c>
      <c r="P55" s="28">
        <f t="shared" si="3"/>
        <v>8.1939799331104179E-2</v>
      </c>
      <c r="Q55" s="28">
        <f t="shared" si="13"/>
        <v>0.18166765033772592</v>
      </c>
      <c r="T55" s="47"/>
      <c r="U55" s="41">
        <f t="shared" si="4"/>
        <v>5.9817658599482595</v>
      </c>
      <c r="V55" s="16"/>
      <c r="W55" s="41">
        <f t="shared" si="5"/>
        <v>6.0613194407255744</v>
      </c>
      <c r="Y55" s="41">
        <f t="shared" si="6"/>
        <v>-7.9553580777314892E-2</v>
      </c>
      <c r="Z55" s="41">
        <f t="shared" si="7"/>
        <v>-6.1206110221069129E-2</v>
      </c>
      <c r="AD55" s="48"/>
      <c r="AE55" s="45">
        <f t="shared" si="14"/>
        <v>6.0384999999999991</v>
      </c>
      <c r="AF55" s="45">
        <f t="shared" si="15"/>
        <v>8.0391230865063806E-2</v>
      </c>
      <c r="AG55" s="27">
        <f t="shared" si="16"/>
        <v>6.1992824617301263</v>
      </c>
      <c r="AH55" s="27">
        <f t="shared" si="17"/>
        <v>5.8777175382698719</v>
      </c>
      <c r="AI55" s="49"/>
    </row>
    <row r="56" spans="1:35" x14ac:dyDescent="0.2">
      <c r="A56" s="14" t="s">
        <v>22</v>
      </c>
      <c r="B56" s="15">
        <v>41262</v>
      </c>
      <c r="C56" s="16">
        <v>5.92</v>
      </c>
      <c r="D56" s="16">
        <v>5.89</v>
      </c>
      <c r="E56" s="16">
        <v>5.96</v>
      </c>
      <c r="F56" s="16">
        <f t="shared" si="8"/>
        <v>-3.0000000000000249E-2</v>
      </c>
      <c r="G56" s="14" t="str">
        <f t="shared" si="0"/>
        <v/>
      </c>
      <c r="H56" s="14">
        <f t="shared" si="1"/>
        <v>3.0000000000000249E-2</v>
      </c>
      <c r="I56" s="16">
        <f t="shared" si="9"/>
        <v>24.32432432432428</v>
      </c>
      <c r="K56" s="46"/>
      <c r="L56" s="16">
        <f t="shared" si="10"/>
        <v>6.15</v>
      </c>
      <c r="M56" s="16">
        <f t="shared" si="11"/>
        <v>5.89</v>
      </c>
      <c r="N56" s="28">
        <f t="shared" si="2"/>
        <v>0.11538461538461604</v>
      </c>
      <c r="O56" s="28">
        <f t="shared" si="12"/>
        <v>0.16527313266443713</v>
      </c>
      <c r="P56" s="28">
        <f t="shared" si="3"/>
        <v>0.16527313266443713</v>
      </c>
      <c r="Q56" s="28">
        <f t="shared" si="13"/>
        <v>0.2077633506022237</v>
      </c>
      <c r="T56" s="47"/>
      <c r="U56" s="41">
        <f t="shared" si="4"/>
        <v>6.0184505617570343</v>
      </c>
      <c r="V56" s="16"/>
      <c r="W56" s="41">
        <f t="shared" si="5"/>
        <v>6.0838249959836199</v>
      </c>
      <c r="Y56" s="41">
        <f t="shared" si="6"/>
        <v>-6.537443422658562E-2</v>
      </c>
      <c r="Z56" s="41">
        <f t="shared" si="7"/>
        <v>-5.6619242582007685E-2</v>
      </c>
      <c r="AD56" s="48"/>
      <c r="AE56" s="45">
        <f t="shared" si="14"/>
        <v>6.0609999999999991</v>
      </c>
      <c r="AF56" s="45">
        <f t="shared" si="15"/>
        <v>6.6700824582609203E-2</v>
      </c>
      <c r="AG56" s="27">
        <f t="shared" si="16"/>
        <v>6.1944016491652176</v>
      </c>
      <c r="AH56" s="27">
        <f t="shared" si="17"/>
        <v>5.9275983508347805</v>
      </c>
      <c r="AI56" s="49"/>
    </row>
    <row r="57" spans="1:35" x14ac:dyDescent="0.2">
      <c r="A57" s="14" t="s">
        <v>22</v>
      </c>
      <c r="B57" s="15">
        <v>41261</v>
      </c>
      <c r="C57" s="16">
        <v>5.95</v>
      </c>
      <c r="D57" s="16">
        <v>5.92</v>
      </c>
      <c r="E57" s="16">
        <v>6</v>
      </c>
      <c r="F57" s="16">
        <f t="shared" si="8"/>
        <v>-4.9999999999999822E-2</v>
      </c>
      <c r="G57" s="14" t="str">
        <f t="shared" si="0"/>
        <v/>
      </c>
      <c r="H57" s="14">
        <f t="shared" si="1"/>
        <v>4.9999999999999822E-2</v>
      </c>
      <c r="I57" s="16">
        <f t="shared" si="9"/>
        <v>32.432432432432449</v>
      </c>
      <c r="K57" s="46"/>
      <c r="L57" s="16">
        <f t="shared" si="10"/>
        <v>6.15</v>
      </c>
      <c r="M57" s="16">
        <f t="shared" si="11"/>
        <v>5.92</v>
      </c>
      <c r="N57" s="28">
        <f t="shared" si="2"/>
        <v>0.13043478260869648</v>
      </c>
      <c r="O57" s="28">
        <f t="shared" si="12"/>
        <v>0.18563512361466192</v>
      </c>
      <c r="P57" s="28">
        <f t="shared" si="3"/>
        <v>0.18563512361466192</v>
      </c>
      <c r="Q57" s="28">
        <f t="shared" si="13"/>
        <v>0.20477408354646029</v>
      </c>
      <c r="T57" s="47"/>
      <c r="U57" s="41">
        <f t="shared" si="4"/>
        <v>6.0363506638946776</v>
      </c>
      <c r="V57" s="16"/>
      <c r="W57" s="41">
        <f t="shared" si="5"/>
        <v>6.0969309956623103</v>
      </c>
      <c r="Y57" s="41">
        <f t="shared" si="6"/>
        <v>-6.0580331767632778E-2</v>
      </c>
      <c r="Z57" s="41">
        <f t="shared" si="7"/>
        <v>-5.44304446708632E-2</v>
      </c>
      <c r="AD57" s="48"/>
      <c r="AE57" s="45">
        <f t="shared" si="14"/>
        <v>6.0759999999999987</v>
      </c>
      <c r="AF57" s="45">
        <f t="shared" si="15"/>
        <v>6.7037303048377475E-2</v>
      </c>
      <c r="AG57" s="27">
        <f t="shared" si="16"/>
        <v>6.2100746060967538</v>
      </c>
      <c r="AH57" s="27">
        <f t="shared" si="17"/>
        <v>5.9419253939032437</v>
      </c>
      <c r="AI57" s="49"/>
    </row>
    <row r="58" spans="1:35" x14ac:dyDescent="0.2">
      <c r="A58" s="14" t="s">
        <v>22</v>
      </c>
      <c r="B58" s="15">
        <v>41260</v>
      </c>
      <c r="C58" s="16">
        <v>6</v>
      </c>
      <c r="D58" s="16">
        <v>5.95</v>
      </c>
      <c r="E58" s="16">
        <v>6.01</v>
      </c>
      <c r="F58" s="16">
        <f t="shared" si="8"/>
        <v>-9.9999999999997868E-3</v>
      </c>
      <c r="G58" s="14" t="str">
        <f t="shared" si="0"/>
        <v/>
      </c>
      <c r="H58" s="14">
        <f t="shared" si="1"/>
        <v>9.9999999999997868E-3</v>
      </c>
      <c r="I58" s="16">
        <f t="shared" si="9"/>
        <v>42.857142857142897</v>
      </c>
      <c r="K58" s="46"/>
      <c r="L58" s="16">
        <f t="shared" si="10"/>
        <v>6.15</v>
      </c>
      <c r="M58" s="16">
        <f t="shared" si="11"/>
        <v>5.95</v>
      </c>
      <c r="N58" s="28">
        <f t="shared" si="2"/>
        <v>0.24999999999999889</v>
      </c>
      <c r="O58" s="28">
        <f t="shared" si="12"/>
        <v>0.25980392156862514</v>
      </c>
      <c r="P58" s="28">
        <f t="shared" si="3"/>
        <v>0.25980392156862514</v>
      </c>
      <c r="Q58" s="28">
        <f t="shared" si="13"/>
        <v>0.19592988710635606</v>
      </c>
      <c r="T58" s="47"/>
      <c r="U58" s="41">
        <f t="shared" si="4"/>
        <v>6.0520507846028009</v>
      </c>
      <c r="V58" s="16"/>
      <c r="W58" s="41">
        <f t="shared" si="5"/>
        <v>6.108685475315295</v>
      </c>
      <c r="Y58" s="41">
        <f t="shared" si="6"/>
        <v>-5.6634690712494162E-2</v>
      </c>
      <c r="Z58" s="41">
        <f t="shared" si="7"/>
        <v>-5.2892972896670803E-2</v>
      </c>
      <c r="AD58" s="48"/>
      <c r="AE58" s="45">
        <f t="shared" si="14"/>
        <v>6.0909999999999993</v>
      </c>
      <c r="AF58" s="45">
        <f t="shared" si="15"/>
        <v>7.063285354564125E-2</v>
      </c>
      <c r="AG58" s="27">
        <f t="shared" si="16"/>
        <v>6.2322657070912815</v>
      </c>
      <c r="AH58" s="27">
        <f t="shared" si="17"/>
        <v>5.9497342929087171</v>
      </c>
      <c r="AI58" s="49"/>
    </row>
    <row r="59" spans="1:35" x14ac:dyDescent="0.2">
      <c r="A59" s="14" t="s">
        <v>22</v>
      </c>
      <c r="B59" s="15">
        <v>41257</v>
      </c>
      <c r="C59" s="16">
        <v>6.01</v>
      </c>
      <c r="D59" s="16">
        <v>6</v>
      </c>
      <c r="E59" s="16">
        <v>6.04</v>
      </c>
      <c r="F59" s="16">
        <f t="shared" si="8"/>
        <v>-3.0000000000000249E-2</v>
      </c>
      <c r="G59" s="14" t="str">
        <f t="shared" si="0"/>
        <v/>
      </c>
      <c r="H59" s="14">
        <f t="shared" si="1"/>
        <v>3.0000000000000249E-2</v>
      </c>
      <c r="I59" s="16">
        <f t="shared" si="9"/>
        <v>35.714285714285722</v>
      </c>
      <c r="K59" s="46"/>
      <c r="L59" s="16">
        <f t="shared" si="10"/>
        <v>6.15</v>
      </c>
      <c r="M59" s="16">
        <f t="shared" si="11"/>
        <v>5.98</v>
      </c>
      <c r="N59" s="28">
        <f t="shared" si="2"/>
        <v>0.17647058823529044</v>
      </c>
      <c r="O59" s="28">
        <f t="shared" si="12"/>
        <v>0.21568627450980116</v>
      </c>
      <c r="P59" s="28">
        <f t="shared" si="3"/>
        <v>0.21568627450980116</v>
      </c>
      <c r="Q59" s="28">
        <f t="shared" si="13"/>
        <v>0.1762923351158632</v>
      </c>
      <c r="T59" s="47"/>
      <c r="U59" s="41">
        <f t="shared" si="4"/>
        <v>6.0615145636214915</v>
      </c>
      <c r="V59" s="16"/>
      <c r="W59" s="41">
        <f t="shared" si="5"/>
        <v>6.1173803133405187</v>
      </c>
      <c r="Y59" s="41">
        <f t="shared" si="6"/>
        <v>-5.5865749719027136E-2</v>
      </c>
      <c r="Z59" s="41">
        <f t="shared" si="7"/>
        <v>-5.1957543442714957E-2</v>
      </c>
      <c r="AD59" s="48"/>
      <c r="AE59" s="45">
        <f t="shared" si="14"/>
        <v>6.1014999999999997</v>
      </c>
      <c r="AF59" s="45">
        <f t="shared" si="15"/>
        <v>7.1921832568421162E-2</v>
      </c>
      <c r="AG59" s="27">
        <f t="shared" si="16"/>
        <v>6.2453436651368417</v>
      </c>
      <c r="AH59" s="27">
        <f t="shared" si="17"/>
        <v>5.9576563348631577</v>
      </c>
      <c r="AI59" s="49"/>
    </row>
    <row r="60" spans="1:35" x14ac:dyDescent="0.2">
      <c r="A60" s="14" t="s">
        <v>22</v>
      </c>
      <c r="B60" s="15">
        <v>41256</v>
      </c>
      <c r="C60" s="16">
        <v>6.04</v>
      </c>
      <c r="D60" s="16">
        <v>5.99</v>
      </c>
      <c r="E60" s="16">
        <v>6.04</v>
      </c>
      <c r="F60" s="16">
        <f t="shared" si="8"/>
        <v>4.0000000000000036E-2</v>
      </c>
      <c r="G60" s="14">
        <f t="shared" si="0"/>
        <v>4.0000000000000036E-2</v>
      </c>
      <c r="H60" s="14" t="str">
        <f t="shared" si="1"/>
        <v/>
      </c>
      <c r="I60" s="16">
        <f t="shared" si="9"/>
        <v>42.857142857142918</v>
      </c>
      <c r="K60" s="46"/>
      <c r="L60" s="16">
        <f t="shared" si="10"/>
        <v>6.15</v>
      </c>
      <c r="M60" s="16">
        <f t="shared" si="11"/>
        <v>5.98</v>
      </c>
      <c r="N60" s="28">
        <f t="shared" si="2"/>
        <v>0.35294117647058609</v>
      </c>
      <c r="O60" s="28">
        <f t="shared" si="12"/>
        <v>0.21241830065359324</v>
      </c>
      <c r="P60" s="28">
        <f t="shared" si="3"/>
        <v>0.21241830065359324</v>
      </c>
      <c r="Q60" s="28">
        <f t="shared" si="13"/>
        <v>0.16306285359993689</v>
      </c>
      <c r="T60" s="47"/>
      <c r="U60" s="41">
        <f t="shared" si="4"/>
        <v>6.0708808479163086</v>
      </c>
      <c r="V60" s="16"/>
      <c r="W60" s="41">
        <f t="shared" si="5"/>
        <v>6.1259707384077604</v>
      </c>
      <c r="Y60" s="41">
        <f t="shared" si="6"/>
        <v>-5.5089890491451854E-2</v>
      </c>
      <c r="Z60" s="41">
        <f t="shared" si="7"/>
        <v>-5.0980491873636909E-2</v>
      </c>
      <c r="AD60" s="48"/>
      <c r="AE60" s="45">
        <f t="shared" si="14"/>
        <v>6.1109999999999998</v>
      </c>
      <c r="AF60" s="45">
        <f t="shared" si="15"/>
        <v>7.1756532803640999E-2</v>
      </c>
      <c r="AG60" s="27">
        <f t="shared" si="16"/>
        <v>6.2545130656072816</v>
      </c>
      <c r="AH60" s="27">
        <f t="shared" si="17"/>
        <v>5.9674869343927179</v>
      </c>
      <c r="AI60" s="49"/>
    </row>
    <row r="61" spans="1:35" x14ac:dyDescent="0.2">
      <c r="A61" s="14" t="s">
        <v>22</v>
      </c>
      <c r="B61" s="15">
        <v>41255</v>
      </c>
      <c r="C61" s="16">
        <v>6</v>
      </c>
      <c r="D61" s="16">
        <v>5.98</v>
      </c>
      <c r="E61" s="16">
        <v>6.09</v>
      </c>
      <c r="F61" s="16">
        <f t="shared" si="8"/>
        <v>-4.9999999999999822E-2</v>
      </c>
      <c r="G61" s="14" t="str">
        <f t="shared" si="0"/>
        <v/>
      </c>
      <c r="H61" s="14">
        <f t="shared" si="1"/>
        <v>4.9999999999999822E-2</v>
      </c>
      <c r="I61" s="16">
        <f t="shared" si="9"/>
        <v>27.450980392156893</v>
      </c>
      <c r="K61" s="46"/>
      <c r="L61" s="16">
        <f t="shared" si="10"/>
        <v>6.15</v>
      </c>
      <c r="M61" s="16">
        <f t="shared" si="11"/>
        <v>5.98</v>
      </c>
      <c r="N61" s="28">
        <f t="shared" si="2"/>
        <v>0.11764705882352695</v>
      </c>
      <c r="O61" s="28">
        <f t="shared" si="12"/>
        <v>0.15032679738562008</v>
      </c>
      <c r="P61" s="28">
        <f t="shared" si="3"/>
        <v>0.15032679738562008</v>
      </c>
      <c r="Q61" s="28">
        <f t="shared" si="13"/>
        <v>0.15468277105105652</v>
      </c>
      <c r="T61" s="47"/>
      <c r="U61" s="41">
        <f t="shared" si="4"/>
        <v>6.0764955475374558</v>
      </c>
      <c r="V61" s="16"/>
      <c r="W61" s="41">
        <f t="shared" si="5"/>
        <v>6.1328483974803811</v>
      </c>
      <c r="Y61" s="41">
        <f t="shared" si="6"/>
        <v>-5.6352849942925332E-2</v>
      </c>
      <c r="Z61" s="41">
        <f t="shared" si="7"/>
        <v>-4.9953142219183164E-2</v>
      </c>
      <c r="AD61" s="48"/>
      <c r="AE61" s="45">
        <f t="shared" si="14"/>
        <v>6.1214999999999993</v>
      </c>
      <c r="AF61" s="45">
        <f t="shared" si="15"/>
        <v>7.5846885235980585E-2</v>
      </c>
      <c r="AG61" s="27">
        <f t="shared" si="16"/>
        <v>6.27319377047196</v>
      </c>
      <c r="AH61" s="27">
        <f t="shared" si="17"/>
        <v>5.9698062295280385</v>
      </c>
      <c r="AI61" s="49"/>
    </row>
    <row r="62" spans="1:35" x14ac:dyDescent="0.2">
      <c r="A62" s="14" t="s">
        <v>22</v>
      </c>
      <c r="B62" s="15">
        <v>41254</v>
      </c>
      <c r="C62" s="16">
        <v>6.05</v>
      </c>
      <c r="D62" s="16">
        <v>6.02</v>
      </c>
      <c r="E62" s="16">
        <v>6.08</v>
      </c>
      <c r="F62" s="16">
        <f t="shared" si="8"/>
        <v>0</v>
      </c>
      <c r="G62" s="14" t="str">
        <f t="shared" si="0"/>
        <v/>
      </c>
      <c r="H62" s="14" t="str">
        <f t="shared" si="1"/>
        <v/>
      </c>
      <c r="I62" s="16">
        <f t="shared" si="9"/>
        <v>31.914893617021377</v>
      </c>
      <c r="K62" s="46"/>
      <c r="L62" s="16">
        <f t="shared" si="10"/>
        <v>6.25</v>
      </c>
      <c r="M62" s="16">
        <f t="shared" si="11"/>
        <v>6.01</v>
      </c>
      <c r="N62" s="28">
        <f t="shared" si="2"/>
        <v>0.16666666666666666</v>
      </c>
      <c r="O62" s="28">
        <f t="shared" si="12"/>
        <v>0.1414141414141408</v>
      </c>
      <c r="P62" s="28">
        <f t="shared" si="3"/>
        <v>0.1414141414141408</v>
      </c>
      <c r="Q62" s="28">
        <f t="shared" si="13"/>
        <v>0.16151819195297346</v>
      </c>
      <c r="T62" s="47"/>
      <c r="U62" s="41">
        <f t="shared" si="4"/>
        <v>6.0904038289079026</v>
      </c>
      <c r="V62" s="16"/>
      <c r="W62" s="41">
        <f t="shared" si="5"/>
        <v>6.1434762692788114</v>
      </c>
      <c r="Y62" s="41">
        <f t="shared" si="6"/>
        <v>-5.3072440370908858E-2</v>
      </c>
      <c r="Z62" s="41">
        <f t="shared" si="7"/>
        <v>-4.8353215288247611E-2</v>
      </c>
      <c r="AD62" s="48"/>
      <c r="AE62" s="45">
        <f t="shared" si="14"/>
        <v>6.1360000000000001</v>
      </c>
      <c r="AF62" s="45">
        <f t="shared" si="15"/>
        <v>7.8892331693264151E-2</v>
      </c>
      <c r="AG62" s="27">
        <f t="shared" si="16"/>
        <v>6.2937846633865284</v>
      </c>
      <c r="AH62" s="27">
        <f t="shared" si="17"/>
        <v>5.9782153366134718</v>
      </c>
      <c r="AI62" s="49"/>
    </row>
    <row r="63" spans="1:35" x14ac:dyDescent="0.2">
      <c r="A63" s="14" t="s">
        <v>22</v>
      </c>
      <c r="B63" s="15">
        <v>41253</v>
      </c>
      <c r="C63" s="16">
        <v>6.05</v>
      </c>
      <c r="D63" s="16">
        <v>6.01</v>
      </c>
      <c r="E63" s="16">
        <v>6.07</v>
      </c>
      <c r="F63" s="16">
        <f t="shared" si="8"/>
        <v>0</v>
      </c>
      <c r="G63" s="14" t="str">
        <f t="shared" si="0"/>
        <v/>
      </c>
      <c r="H63" s="14" t="str">
        <f t="shared" si="1"/>
        <v/>
      </c>
      <c r="I63" s="16">
        <f t="shared" si="9"/>
        <v>30.000000000000085</v>
      </c>
      <c r="K63" s="46"/>
      <c r="L63" s="16">
        <f t="shared" si="10"/>
        <v>6.25</v>
      </c>
      <c r="M63" s="16">
        <f t="shared" si="11"/>
        <v>6.01</v>
      </c>
      <c r="N63" s="28">
        <f t="shared" si="2"/>
        <v>0.16666666666666666</v>
      </c>
      <c r="O63" s="28">
        <f t="shared" si="12"/>
        <v>0.1616161616161608</v>
      </c>
      <c r="P63" s="28">
        <f t="shared" si="3"/>
        <v>0.1616161616161608</v>
      </c>
      <c r="Q63" s="28">
        <f t="shared" si="13"/>
        <v>0.18964562008040148</v>
      </c>
      <c r="T63" s="47"/>
      <c r="U63" s="41">
        <f t="shared" si="4"/>
        <v>6.0977499796184302</v>
      </c>
      <c r="V63" s="16"/>
      <c r="W63" s="41">
        <f t="shared" si="5"/>
        <v>6.1509543708211165</v>
      </c>
      <c r="Y63" s="41">
        <f t="shared" si="6"/>
        <v>-5.3204391202686274E-2</v>
      </c>
      <c r="Z63" s="41">
        <f t="shared" si="7"/>
        <v>-4.7173409017582296E-2</v>
      </c>
      <c r="AD63" s="48"/>
      <c r="AE63" s="45">
        <f t="shared" si="14"/>
        <v>6.1469999999999994</v>
      </c>
      <c r="AF63" s="45">
        <f t="shared" si="15"/>
        <v>8.1430952346144198E-2</v>
      </c>
      <c r="AG63" s="27">
        <f t="shared" si="16"/>
        <v>6.3098619046922879</v>
      </c>
      <c r="AH63" s="27">
        <f t="shared" si="17"/>
        <v>5.9841380953077108</v>
      </c>
      <c r="AI63" s="49"/>
    </row>
    <row r="64" spans="1:35" x14ac:dyDescent="0.2">
      <c r="A64" s="14" t="s">
        <v>22</v>
      </c>
      <c r="B64" s="15">
        <v>41250</v>
      </c>
      <c r="C64" s="16">
        <v>6.05</v>
      </c>
      <c r="D64" s="16">
        <v>6.03</v>
      </c>
      <c r="E64" s="16">
        <v>6.08</v>
      </c>
      <c r="F64" s="16">
        <f t="shared" si="8"/>
        <v>-3.0000000000000249E-2</v>
      </c>
      <c r="G64" s="14" t="str">
        <f t="shared" si="0"/>
        <v/>
      </c>
      <c r="H64" s="14">
        <f t="shared" si="1"/>
        <v>3.0000000000000249E-2</v>
      </c>
      <c r="I64" s="16">
        <f t="shared" si="9"/>
        <v>35.185185185185247</v>
      </c>
      <c r="K64" s="46"/>
      <c r="L64" s="16">
        <f t="shared" si="10"/>
        <v>6.25</v>
      </c>
      <c r="M64" s="16">
        <f t="shared" si="11"/>
        <v>6.03</v>
      </c>
      <c r="N64" s="28">
        <f t="shared" si="2"/>
        <v>9.090909090908908E-2</v>
      </c>
      <c r="O64" s="28">
        <f t="shared" si="12"/>
        <v>0.14953886693016963</v>
      </c>
      <c r="P64" s="28">
        <f t="shared" si="3"/>
        <v>0.14953886693016963</v>
      </c>
      <c r="Q64" s="28">
        <f t="shared" si="13"/>
        <v>0.22398905442383574</v>
      </c>
      <c r="T64" s="47"/>
      <c r="U64" s="41">
        <f t="shared" si="4"/>
        <v>6.1064317940945081</v>
      </c>
      <c r="V64" s="16"/>
      <c r="W64" s="41">
        <f t="shared" si="5"/>
        <v>6.1590307204868058</v>
      </c>
      <c r="Y64" s="41">
        <f t="shared" si="6"/>
        <v>-5.2598926392297685E-2</v>
      </c>
      <c r="Z64" s="41">
        <f t="shared" si="7"/>
        <v>-4.5665663471306302E-2</v>
      </c>
      <c r="AD64" s="48"/>
      <c r="AE64" s="45">
        <f t="shared" si="14"/>
        <v>6.1585000000000001</v>
      </c>
      <c r="AF64" s="45">
        <f t="shared" si="15"/>
        <v>8.3142949189934381E-2</v>
      </c>
      <c r="AG64" s="27">
        <f t="shared" si="16"/>
        <v>6.3247858983798686</v>
      </c>
      <c r="AH64" s="27">
        <f t="shared" si="17"/>
        <v>5.9922141016201316</v>
      </c>
      <c r="AI64" s="49"/>
    </row>
    <row r="65" spans="1:35" x14ac:dyDescent="0.2">
      <c r="A65" s="14" t="s">
        <v>22</v>
      </c>
      <c r="B65" s="15">
        <v>41249</v>
      </c>
      <c r="C65" s="16">
        <v>6.08</v>
      </c>
      <c r="D65" s="16">
        <v>6.03</v>
      </c>
      <c r="E65" s="16">
        <v>6.1</v>
      </c>
      <c r="F65" s="16">
        <f t="shared" si="8"/>
        <v>2.0000000000000462E-2</v>
      </c>
      <c r="G65" s="14">
        <f t="shared" si="0"/>
        <v>2.0000000000000462E-2</v>
      </c>
      <c r="H65" s="14" t="str">
        <f t="shared" si="1"/>
        <v/>
      </c>
      <c r="I65" s="16">
        <f t="shared" si="9"/>
        <v>38.461538461538495</v>
      </c>
      <c r="K65" s="46"/>
      <c r="L65" s="16">
        <f t="shared" si="10"/>
        <v>6.25</v>
      </c>
      <c r="M65" s="16">
        <f t="shared" si="11"/>
        <v>6.03</v>
      </c>
      <c r="N65" s="28">
        <f t="shared" si="2"/>
        <v>0.22727272727272671</v>
      </c>
      <c r="O65" s="28">
        <f t="shared" si="12"/>
        <v>0.17051788790919131</v>
      </c>
      <c r="P65" s="28">
        <f t="shared" si="3"/>
        <v>0.17051788790919131</v>
      </c>
      <c r="Q65" s="28">
        <f t="shared" si="13"/>
        <v>0.25305564001216074</v>
      </c>
      <c r="T65" s="47"/>
      <c r="U65" s="41">
        <f t="shared" si="4"/>
        <v>6.1166921202935098</v>
      </c>
      <c r="V65" s="16"/>
      <c r="W65" s="41">
        <f t="shared" si="5"/>
        <v>6.1677531781257509</v>
      </c>
      <c r="Y65" s="41">
        <f t="shared" si="6"/>
        <v>-5.1061057832241019E-2</v>
      </c>
      <c r="Z65" s="41">
        <f t="shared" si="7"/>
        <v>-4.3932347741058454E-2</v>
      </c>
      <c r="AD65" s="48"/>
      <c r="AE65" s="45">
        <f t="shared" si="14"/>
        <v>6.1710000000000003</v>
      </c>
      <c r="AF65" s="45">
        <f t="shared" si="15"/>
        <v>8.4669947442997773E-2</v>
      </c>
      <c r="AG65" s="27">
        <f t="shared" si="16"/>
        <v>6.3403398948859957</v>
      </c>
      <c r="AH65" s="27">
        <f t="shared" si="17"/>
        <v>6.0016601051140048</v>
      </c>
      <c r="AI65" s="49"/>
    </row>
    <row r="66" spans="1:35" x14ac:dyDescent="0.2">
      <c r="A66" s="14" t="s">
        <v>22</v>
      </c>
      <c r="B66" s="15">
        <v>41248</v>
      </c>
      <c r="C66" s="16">
        <v>6.06</v>
      </c>
      <c r="D66" s="16">
        <v>6.04</v>
      </c>
      <c r="E66" s="16">
        <v>6.08</v>
      </c>
      <c r="F66" s="16">
        <f t="shared" si="8"/>
        <v>-1.0000000000000675E-2</v>
      </c>
      <c r="G66" s="14" t="str">
        <f t="shared" si="0"/>
        <v/>
      </c>
      <c r="H66" s="14">
        <f t="shared" si="1"/>
        <v>1.0000000000000675E-2</v>
      </c>
      <c r="I66" s="16">
        <f t="shared" si="9"/>
        <v>32.727272727272748</v>
      </c>
      <c r="K66" s="46"/>
      <c r="L66" s="16">
        <f t="shared" si="10"/>
        <v>6.26</v>
      </c>
      <c r="M66" s="16">
        <f t="shared" si="11"/>
        <v>6.03</v>
      </c>
      <c r="N66" s="28">
        <f t="shared" si="2"/>
        <v>0.13043478260869312</v>
      </c>
      <c r="O66" s="28">
        <f t="shared" si="12"/>
        <v>0.18450390189520474</v>
      </c>
      <c r="P66" s="28">
        <f t="shared" si="3"/>
        <v>0.18450390189520474</v>
      </c>
      <c r="Q66" s="28">
        <f t="shared" si="13"/>
        <v>0.2497212931995533</v>
      </c>
      <c r="T66" s="47"/>
      <c r="U66" s="41">
        <f t="shared" si="4"/>
        <v>6.1233634148923297</v>
      </c>
      <c r="V66" s="16"/>
      <c r="W66" s="41">
        <f t="shared" si="5"/>
        <v>6.1747734323758108</v>
      </c>
      <c r="Y66" s="41">
        <f t="shared" si="6"/>
        <v>-5.1410017483481063E-2</v>
      </c>
      <c r="Z66" s="41">
        <f t="shared" si="7"/>
        <v>-4.2150170218262811E-2</v>
      </c>
      <c r="AD66" s="48"/>
      <c r="AE66" s="45">
        <f t="shared" si="14"/>
        <v>6.1809999999999992</v>
      </c>
      <c r="AF66" s="45">
        <f t="shared" si="15"/>
        <v>8.5141059424933219E-2</v>
      </c>
      <c r="AG66" s="27">
        <f t="shared" si="16"/>
        <v>6.3512821188498654</v>
      </c>
      <c r="AH66" s="27">
        <f t="shared" si="17"/>
        <v>6.0107178811501329</v>
      </c>
      <c r="AI66" s="49"/>
    </row>
    <row r="67" spans="1:35" x14ac:dyDescent="0.2">
      <c r="A67" s="14" t="s">
        <v>22</v>
      </c>
      <c r="B67" s="15">
        <v>41247</v>
      </c>
      <c r="C67" s="16">
        <v>6.07</v>
      </c>
      <c r="D67" s="16">
        <v>6.06</v>
      </c>
      <c r="E67" s="16">
        <v>6.1</v>
      </c>
      <c r="F67" s="16">
        <f t="shared" si="8"/>
        <v>-2.9999999999999361E-2</v>
      </c>
      <c r="G67" s="14" t="str">
        <f t="shared" ref="G67:G130" si="18">IF(F67&gt;0,F67,"")</f>
        <v/>
      </c>
      <c r="H67" s="14">
        <f t="shared" ref="H67:H130" si="19">IF(F67&lt;0,-F67,"")</f>
        <v>2.9999999999999361E-2</v>
      </c>
      <c r="I67" s="16">
        <f t="shared" si="9"/>
        <v>31.03448275862074</v>
      </c>
      <c r="K67" s="46"/>
      <c r="L67" s="16">
        <f t="shared" si="10"/>
        <v>6.29</v>
      </c>
      <c r="M67" s="16">
        <f t="shared" si="11"/>
        <v>6.03</v>
      </c>
      <c r="N67" s="28">
        <f t="shared" ref="N67:N130" si="20">(C67-M67)/(L67-M67)</f>
        <v>0.1538461538461541</v>
      </c>
      <c r="O67" s="28">
        <f t="shared" si="12"/>
        <v>0.28205128205128083</v>
      </c>
      <c r="P67" s="28">
        <f t="shared" ref="P67:P130" si="21">O67</f>
        <v>0.28205128205128083</v>
      </c>
      <c r="Q67" s="28">
        <f t="shared" si="13"/>
        <v>0.24441025641025593</v>
      </c>
      <c r="T67" s="47"/>
      <c r="U67" s="41">
        <f t="shared" ref="U67:U130" si="22">V$3*$C67+(1-V$3)*U68</f>
        <v>6.1348840357818446</v>
      </c>
      <c r="V67" s="16"/>
      <c r="W67" s="41">
        <f t="shared" ref="W67:W130" si="23">X$3*$C67+(1-X$3)*W68</f>
        <v>6.1839553069658759</v>
      </c>
      <c r="Y67" s="41">
        <f t="shared" ref="Y67:Y130" si="24">U67-W67</f>
        <v>-4.9071271184031318E-2</v>
      </c>
      <c r="Z67" s="41">
        <f t="shared" ref="Z67:Z130" si="25">AA$3*Y67+(1-AA$3)*Z68</f>
        <v>-3.9835208401958241E-2</v>
      </c>
      <c r="AD67" s="48"/>
      <c r="AE67" s="45">
        <f t="shared" si="14"/>
        <v>6.1925000000000008</v>
      </c>
      <c r="AF67" s="45">
        <f t="shared" si="15"/>
        <v>8.3538913088452418E-2</v>
      </c>
      <c r="AG67" s="27">
        <f t="shared" si="16"/>
        <v>6.3595778261769054</v>
      </c>
      <c r="AH67" s="27">
        <f t="shared" si="17"/>
        <v>6.0254221738230962</v>
      </c>
      <c r="AI67" s="49"/>
    </row>
    <row r="68" spans="1:35" x14ac:dyDescent="0.2">
      <c r="A68" s="14" t="s">
        <v>22</v>
      </c>
      <c r="B68" s="15">
        <v>41246</v>
      </c>
      <c r="C68" s="16">
        <v>6.1</v>
      </c>
      <c r="D68" s="16">
        <v>6.07</v>
      </c>
      <c r="E68" s="16">
        <v>6.15</v>
      </c>
      <c r="F68" s="16">
        <f t="shared" ref="F68:F131" si="26">C68-C69</f>
        <v>-4.0000000000000036E-2</v>
      </c>
      <c r="G68" s="14" t="str">
        <f t="shared" si="18"/>
        <v/>
      </c>
      <c r="H68" s="14">
        <f t="shared" si="19"/>
        <v>4.0000000000000036E-2</v>
      </c>
      <c r="I68" s="16">
        <f t="shared" ref="I68:I131" si="27">100-100/(1+SUM(G68:G81)/SUM(H68:H81))</f>
        <v>35.087719298245688</v>
      </c>
      <c r="K68" s="46"/>
      <c r="L68" s="16">
        <f t="shared" ref="L68:L131" si="28">MAX(E68:E81)</f>
        <v>6.29</v>
      </c>
      <c r="M68" s="16">
        <f t="shared" ref="M68:M131" si="29">MIN(D68:D81)</f>
        <v>6.03</v>
      </c>
      <c r="N68" s="28">
        <f t="shared" si="20"/>
        <v>0.26923076923076711</v>
      </c>
      <c r="O68" s="28">
        <f t="shared" ref="O68:O131" si="30">AVERAGE(N68:N70)</f>
        <v>0.33333333333333215</v>
      </c>
      <c r="P68" s="28">
        <f t="shared" si="21"/>
        <v>0.33333333333333215</v>
      </c>
      <c r="Q68" s="28">
        <f t="shared" ref="Q68:Q131" si="31">AVERAGE(P68:P72)</f>
        <v>0.2226666666666664</v>
      </c>
      <c r="T68" s="47"/>
      <c r="U68" s="41">
        <f t="shared" si="22"/>
        <v>6.1466811331967248</v>
      </c>
      <c r="V68" s="16"/>
      <c r="W68" s="41">
        <f t="shared" si="23"/>
        <v>6.1930717315231467</v>
      </c>
      <c r="Y68" s="41">
        <f t="shared" si="24"/>
        <v>-4.6390598326421895E-2</v>
      </c>
      <c r="Z68" s="41">
        <f t="shared" si="25"/>
        <v>-3.7526192706439976E-2</v>
      </c>
      <c r="AD68" s="48"/>
      <c r="AE68" s="45">
        <f t="shared" ref="AE68:AE131" si="32">AVERAGE(C68:C87)</f>
        <v>6.2039999999999997</v>
      </c>
      <c r="AF68" s="45">
        <f t="shared" ref="AF68:AF131" si="33">STDEVP(C68:C87)</f>
        <v>8.1694553062000463E-2</v>
      </c>
      <c r="AG68" s="27">
        <f t="shared" ref="AG68:AG131" si="34">AE68+2*AF68</f>
        <v>6.3673891061240004</v>
      </c>
      <c r="AH68" s="27">
        <f t="shared" ref="AH68:AH131" si="35">AE68-2*AF68</f>
        <v>6.040610893875999</v>
      </c>
      <c r="AI68" s="49"/>
    </row>
    <row r="69" spans="1:35" x14ac:dyDescent="0.2">
      <c r="A69" s="14" t="s">
        <v>22</v>
      </c>
      <c r="B69" s="15">
        <v>41243</v>
      </c>
      <c r="C69" s="16">
        <v>6.14</v>
      </c>
      <c r="D69" s="16">
        <v>6.05</v>
      </c>
      <c r="E69" s="16">
        <v>6.14</v>
      </c>
      <c r="F69" s="16">
        <f t="shared" si="26"/>
        <v>2.9999999999999361E-2</v>
      </c>
      <c r="G69" s="14">
        <f t="shared" si="18"/>
        <v>2.9999999999999361E-2</v>
      </c>
      <c r="H69" s="14" t="str">
        <f t="shared" si="19"/>
        <v/>
      </c>
      <c r="I69" s="16">
        <f t="shared" si="27"/>
        <v>37.037037037037052</v>
      </c>
      <c r="K69" s="46"/>
      <c r="L69" s="16">
        <f t="shared" si="28"/>
        <v>6.29</v>
      </c>
      <c r="M69" s="16">
        <f t="shared" si="29"/>
        <v>6.03</v>
      </c>
      <c r="N69" s="28">
        <f t="shared" si="20"/>
        <v>0.42307692307692124</v>
      </c>
      <c r="O69" s="28">
        <f t="shared" si="30"/>
        <v>0.29487179487179455</v>
      </c>
      <c r="P69" s="28">
        <f t="shared" si="21"/>
        <v>0.29487179487179455</v>
      </c>
      <c r="Q69" s="28">
        <f t="shared" si="31"/>
        <v>0.2214358974358977</v>
      </c>
      <c r="T69" s="47"/>
      <c r="U69" s="41">
        <f t="shared" si="22"/>
        <v>6.1551686119597653</v>
      </c>
      <c r="V69" s="16"/>
      <c r="W69" s="41">
        <f t="shared" si="23"/>
        <v>6.200517470044999</v>
      </c>
      <c r="Y69" s="41">
        <f t="shared" si="24"/>
        <v>-4.5348858085233701E-2</v>
      </c>
      <c r="Z69" s="41">
        <f t="shared" si="25"/>
        <v>-3.5310091301444496E-2</v>
      </c>
      <c r="AD69" s="48"/>
      <c r="AE69" s="45">
        <f t="shared" si="32"/>
        <v>6.2140000000000004</v>
      </c>
      <c r="AF69" s="45">
        <f t="shared" si="33"/>
        <v>8.0585358471623139E-2</v>
      </c>
      <c r="AG69" s="27">
        <f t="shared" si="34"/>
        <v>6.3751707169432468</v>
      </c>
      <c r="AH69" s="27">
        <f t="shared" si="35"/>
        <v>6.0528292830567541</v>
      </c>
      <c r="AI69" s="49"/>
    </row>
    <row r="70" spans="1:35" x14ac:dyDescent="0.2">
      <c r="A70" s="14" t="s">
        <v>22</v>
      </c>
      <c r="B70" s="15">
        <v>41242</v>
      </c>
      <c r="C70" s="16">
        <v>6.11</v>
      </c>
      <c r="D70" s="16">
        <v>6.03</v>
      </c>
      <c r="E70" s="16">
        <v>6.12</v>
      </c>
      <c r="F70" s="16">
        <f t="shared" si="26"/>
        <v>3.0000000000000249E-2</v>
      </c>
      <c r="G70" s="14">
        <f t="shared" si="18"/>
        <v>3.0000000000000249E-2</v>
      </c>
      <c r="H70" s="14" t="str">
        <f t="shared" si="19"/>
        <v/>
      </c>
      <c r="I70" s="16">
        <f t="shared" si="27"/>
        <v>32.075471698113361</v>
      </c>
      <c r="K70" s="46"/>
      <c r="L70" s="16">
        <f t="shared" si="28"/>
        <v>6.29</v>
      </c>
      <c r="M70" s="16">
        <f t="shared" si="29"/>
        <v>6.03</v>
      </c>
      <c r="N70" s="28">
        <f t="shared" si="20"/>
        <v>0.30769230769230821</v>
      </c>
      <c r="O70" s="28">
        <f t="shared" si="30"/>
        <v>0.1538461538461541</v>
      </c>
      <c r="P70" s="28">
        <f t="shared" si="21"/>
        <v>0.1538461538461541</v>
      </c>
      <c r="Q70" s="28">
        <f t="shared" si="31"/>
        <v>0.23220512820512867</v>
      </c>
      <c r="T70" s="47"/>
      <c r="U70" s="41">
        <f t="shared" si="22"/>
        <v>6.1579265414069955</v>
      </c>
      <c r="V70" s="16"/>
      <c r="W70" s="41">
        <f t="shared" si="23"/>
        <v>6.2053588676485987</v>
      </c>
      <c r="Y70" s="41">
        <f t="shared" si="24"/>
        <v>-4.7432326241603207E-2</v>
      </c>
      <c r="Z70" s="41">
        <f t="shared" si="25"/>
        <v>-3.2800399605497188E-2</v>
      </c>
      <c r="AD70" s="48"/>
      <c r="AE70" s="45">
        <f t="shared" si="32"/>
        <v>6.2195000000000009</v>
      </c>
      <c r="AF70" s="45">
        <f t="shared" si="33"/>
        <v>7.9086977436237882E-2</v>
      </c>
      <c r="AG70" s="27">
        <f t="shared" si="34"/>
        <v>6.3776739548724768</v>
      </c>
      <c r="AH70" s="27">
        <f t="shared" si="35"/>
        <v>6.061326045127525</v>
      </c>
      <c r="AI70" s="49"/>
    </row>
    <row r="71" spans="1:35" x14ac:dyDescent="0.2">
      <c r="A71" s="14" t="s">
        <v>22</v>
      </c>
      <c r="B71" s="15">
        <v>41241</v>
      </c>
      <c r="C71" s="16">
        <v>6.08</v>
      </c>
      <c r="D71" s="16">
        <v>6.04</v>
      </c>
      <c r="E71" s="16">
        <v>6.09</v>
      </c>
      <c r="F71" s="16">
        <f t="shared" si="26"/>
        <v>3.0000000000000249E-2</v>
      </c>
      <c r="G71" s="14">
        <f t="shared" si="18"/>
        <v>3.0000000000000249E-2</v>
      </c>
      <c r="H71" s="14" t="str">
        <f t="shared" si="19"/>
        <v/>
      </c>
      <c r="I71" s="16">
        <f t="shared" si="27"/>
        <v>30.76923076923083</v>
      </c>
      <c r="K71" s="46"/>
      <c r="L71" s="16">
        <f t="shared" si="28"/>
        <v>6.3</v>
      </c>
      <c r="M71" s="16">
        <f t="shared" si="29"/>
        <v>6.04</v>
      </c>
      <c r="N71" s="28">
        <f t="shared" si="20"/>
        <v>0.1538461538461541</v>
      </c>
      <c r="O71" s="28">
        <f t="shared" si="30"/>
        <v>0.15794871794871812</v>
      </c>
      <c r="P71" s="28">
        <f t="shared" si="21"/>
        <v>0.15794871794871812</v>
      </c>
      <c r="Q71" s="28">
        <f t="shared" si="31"/>
        <v>0.3022905982905989</v>
      </c>
      <c r="T71" s="47"/>
      <c r="U71" s="41">
        <f t="shared" si="22"/>
        <v>6.1666404580264489</v>
      </c>
      <c r="V71" s="16"/>
      <c r="W71" s="41">
        <f t="shared" si="23"/>
        <v>6.2129875770604865</v>
      </c>
      <c r="Y71" s="41">
        <f t="shared" si="24"/>
        <v>-4.6347119034037654E-2</v>
      </c>
      <c r="Z71" s="41">
        <f t="shared" si="25"/>
        <v>-2.9142417946470676E-2</v>
      </c>
      <c r="AD71" s="48"/>
      <c r="AE71" s="45">
        <f t="shared" si="32"/>
        <v>6.2234999999999996</v>
      </c>
      <c r="AF71" s="45">
        <f t="shared" si="33"/>
        <v>7.5384016873605256E-2</v>
      </c>
      <c r="AG71" s="27">
        <f t="shared" si="34"/>
        <v>6.3742680337472102</v>
      </c>
      <c r="AH71" s="27">
        <f t="shared" si="35"/>
        <v>6.072731966252789</v>
      </c>
      <c r="AI71" s="49"/>
    </row>
    <row r="72" spans="1:35" x14ac:dyDescent="0.2">
      <c r="A72" s="14" t="s">
        <v>22</v>
      </c>
      <c r="B72" s="15">
        <v>41240</v>
      </c>
      <c r="C72" s="16">
        <v>6.05</v>
      </c>
      <c r="D72" s="16">
        <v>6.05</v>
      </c>
      <c r="E72" s="16">
        <v>6.13</v>
      </c>
      <c r="F72" s="16">
        <f t="shared" si="26"/>
        <v>-8.0000000000000071E-2</v>
      </c>
      <c r="G72" s="14" t="str">
        <f t="shared" si="18"/>
        <v/>
      </c>
      <c r="H72" s="14">
        <f t="shared" si="19"/>
        <v>8.0000000000000071E-2</v>
      </c>
      <c r="I72" s="16">
        <f t="shared" si="27"/>
        <v>26.000000000000071</v>
      </c>
      <c r="K72" s="46"/>
      <c r="L72" s="16">
        <f t="shared" si="28"/>
        <v>6.3</v>
      </c>
      <c r="M72" s="16">
        <f t="shared" si="29"/>
        <v>6.05</v>
      </c>
      <c r="N72" s="28">
        <f t="shared" si="20"/>
        <v>0</v>
      </c>
      <c r="O72" s="28">
        <f t="shared" si="30"/>
        <v>0.1733333333333332</v>
      </c>
      <c r="P72" s="28">
        <f t="shared" si="21"/>
        <v>0.1733333333333332</v>
      </c>
      <c r="Q72" s="28">
        <f t="shared" si="31"/>
        <v>0.36745299145299193</v>
      </c>
      <c r="T72" s="47"/>
      <c r="U72" s="41">
        <f t="shared" si="22"/>
        <v>6.1823932685767122</v>
      </c>
      <c r="V72" s="16"/>
      <c r="W72" s="41">
        <f t="shared" si="23"/>
        <v>6.2236265832253252</v>
      </c>
      <c r="Y72" s="41">
        <f t="shared" si="24"/>
        <v>-4.1233314648613018E-2</v>
      </c>
      <c r="Z72" s="41">
        <f t="shared" si="25"/>
        <v>-2.4841242674578927E-2</v>
      </c>
      <c r="AD72" s="48"/>
      <c r="AE72" s="45">
        <f t="shared" si="32"/>
        <v>6.2290000000000001</v>
      </c>
      <c r="AF72" s="45">
        <f t="shared" si="33"/>
        <v>6.8403216298650787E-2</v>
      </c>
      <c r="AG72" s="27">
        <f t="shared" si="34"/>
        <v>6.3658064325973021</v>
      </c>
      <c r="AH72" s="27">
        <f t="shared" si="35"/>
        <v>6.0921935674026981</v>
      </c>
      <c r="AI72" s="49"/>
    </row>
    <row r="73" spans="1:35" x14ac:dyDescent="0.2">
      <c r="A73" s="14" t="s">
        <v>22</v>
      </c>
      <c r="B73" s="15">
        <v>41239</v>
      </c>
      <c r="C73" s="16">
        <v>6.13</v>
      </c>
      <c r="D73" s="16">
        <v>6.07</v>
      </c>
      <c r="E73" s="16">
        <v>6.14</v>
      </c>
      <c r="F73" s="16">
        <f t="shared" si="26"/>
        <v>3.0000000000000249E-2</v>
      </c>
      <c r="G73" s="14">
        <f t="shared" si="18"/>
        <v>3.0000000000000249E-2</v>
      </c>
      <c r="H73" s="14" t="str">
        <f t="shared" si="19"/>
        <v/>
      </c>
      <c r="I73" s="16">
        <f t="shared" si="27"/>
        <v>30.232558139534959</v>
      </c>
      <c r="K73" s="46"/>
      <c r="L73" s="16">
        <f t="shared" si="28"/>
        <v>6.3</v>
      </c>
      <c r="M73" s="16">
        <f t="shared" si="29"/>
        <v>6.05</v>
      </c>
      <c r="N73" s="28">
        <f t="shared" si="20"/>
        <v>0.32000000000000028</v>
      </c>
      <c r="O73" s="28">
        <f t="shared" si="30"/>
        <v>0.32717948717948842</v>
      </c>
      <c r="P73" s="28">
        <f t="shared" si="21"/>
        <v>0.32717948717948842</v>
      </c>
      <c r="Q73" s="28">
        <f t="shared" si="31"/>
        <v>0.43723076923076976</v>
      </c>
      <c r="T73" s="47"/>
      <c r="U73" s="41">
        <f t="shared" si="22"/>
        <v>6.2064647719542965</v>
      </c>
      <c r="V73" s="16"/>
      <c r="W73" s="41">
        <f t="shared" si="23"/>
        <v>6.2375167098833515</v>
      </c>
      <c r="Y73" s="41">
        <f t="shared" si="24"/>
        <v>-3.1051937929055029E-2</v>
      </c>
      <c r="Z73" s="41">
        <f t="shared" si="25"/>
        <v>-2.0743224681070403E-2</v>
      </c>
      <c r="AD73" s="48"/>
      <c r="AE73" s="45">
        <f t="shared" si="32"/>
        <v>6.2350000000000003</v>
      </c>
      <c r="AF73" s="45">
        <f t="shared" si="33"/>
        <v>5.6700970009339345E-2</v>
      </c>
      <c r="AG73" s="27">
        <f t="shared" si="34"/>
        <v>6.3484019400186789</v>
      </c>
      <c r="AH73" s="27">
        <f t="shared" si="35"/>
        <v>6.1215980599813218</v>
      </c>
      <c r="AI73" s="49"/>
    </row>
    <row r="74" spans="1:35" x14ac:dyDescent="0.2">
      <c r="A74" s="14" t="s">
        <v>22</v>
      </c>
      <c r="B74" s="15">
        <v>41236</v>
      </c>
      <c r="C74" s="16">
        <v>6.1</v>
      </c>
      <c r="D74" s="16">
        <v>6.05</v>
      </c>
      <c r="E74" s="16">
        <v>6.1</v>
      </c>
      <c r="F74" s="16">
        <f t="shared" si="26"/>
        <v>-0.13000000000000078</v>
      </c>
      <c r="G74" s="14" t="str">
        <f t="shared" si="18"/>
        <v/>
      </c>
      <c r="H74" s="14">
        <f t="shared" si="19"/>
        <v>0.13000000000000078</v>
      </c>
      <c r="I74" s="16">
        <f t="shared" si="27"/>
        <v>25.000000000000057</v>
      </c>
      <c r="K74" s="46"/>
      <c r="L74" s="16">
        <f t="shared" si="28"/>
        <v>6.3</v>
      </c>
      <c r="M74" s="16">
        <f t="shared" si="29"/>
        <v>6.05</v>
      </c>
      <c r="N74" s="28">
        <f t="shared" si="20"/>
        <v>0.19999999999999929</v>
      </c>
      <c r="O74" s="28">
        <f t="shared" si="30"/>
        <v>0.34871794871794953</v>
      </c>
      <c r="P74" s="28">
        <f t="shared" si="21"/>
        <v>0.34871794871794953</v>
      </c>
      <c r="Q74" s="28">
        <f t="shared" si="31"/>
        <v>0.48179487179487224</v>
      </c>
      <c r="T74" s="47"/>
      <c r="U74" s="41">
        <f t="shared" si="22"/>
        <v>6.2203674577641692</v>
      </c>
      <c r="V74" s="16"/>
      <c r="W74" s="41">
        <f t="shared" si="23"/>
        <v>6.2461180466740194</v>
      </c>
      <c r="Y74" s="41">
        <f t="shared" si="24"/>
        <v>-2.5750588909850158E-2</v>
      </c>
      <c r="Z74" s="41">
        <f t="shared" si="25"/>
        <v>-1.8166046369074245E-2</v>
      </c>
      <c r="AD74" s="48"/>
      <c r="AE74" s="45">
        <f t="shared" si="32"/>
        <v>6.2385000000000002</v>
      </c>
      <c r="AF74" s="45">
        <f t="shared" si="33"/>
        <v>5.2084066661504058E-2</v>
      </c>
      <c r="AG74" s="27">
        <f t="shared" si="34"/>
        <v>6.3426681333230084</v>
      </c>
      <c r="AH74" s="27">
        <f t="shared" si="35"/>
        <v>6.1343318666769919</v>
      </c>
      <c r="AI74" s="49"/>
    </row>
    <row r="75" spans="1:35" x14ac:dyDescent="0.2">
      <c r="A75" s="14" t="s">
        <v>22</v>
      </c>
      <c r="B75" s="15">
        <v>41235</v>
      </c>
      <c r="C75" s="16">
        <v>6.23</v>
      </c>
      <c r="D75" s="16">
        <v>6.2</v>
      </c>
      <c r="E75" s="16">
        <v>6.25</v>
      </c>
      <c r="F75" s="16">
        <f t="shared" si="26"/>
        <v>1.0000000000000675E-2</v>
      </c>
      <c r="G75" s="14">
        <f t="shared" si="18"/>
        <v>1.0000000000000675E-2</v>
      </c>
      <c r="H75" s="14" t="str">
        <f t="shared" si="19"/>
        <v/>
      </c>
      <c r="I75" s="16">
        <f t="shared" si="27"/>
        <v>46.875000000000071</v>
      </c>
      <c r="K75" s="46"/>
      <c r="L75" s="16">
        <f t="shared" si="28"/>
        <v>6.3</v>
      </c>
      <c r="M75" s="16">
        <f t="shared" si="29"/>
        <v>6.17</v>
      </c>
      <c r="N75" s="28">
        <f t="shared" si="20"/>
        <v>0.46153846153846573</v>
      </c>
      <c r="O75" s="28">
        <f t="shared" si="30"/>
        <v>0.50427350427350526</v>
      </c>
      <c r="P75" s="28">
        <f t="shared" si="21"/>
        <v>0.50427350427350526</v>
      </c>
      <c r="Q75" s="28">
        <f t="shared" si="31"/>
        <v>0.55871794871794933</v>
      </c>
      <c r="T75" s="47"/>
      <c r="U75" s="41">
        <f t="shared" si="22"/>
        <v>6.2422524500849272</v>
      </c>
      <c r="V75" s="16"/>
      <c r="W75" s="41">
        <f t="shared" si="23"/>
        <v>6.2578074904079415</v>
      </c>
      <c r="Y75" s="41">
        <f t="shared" si="24"/>
        <v>-1.5555040323014246E-2</v>
      </c>
      <c r="Z75" s="41">
        <f t="shared" si="25"/>
        <v>-1.6269910733880264E-2</v>
      </c>
      <c r="AD75" s="48"/>
      <c r="AE75" s="45">
        <f t="shared" si="32"/>
        <v>6.2410000000000005</v>
      </c>
      <c r="AF75" s="45">
        <f t="shared" si="33"/>
        <v>4.6249324319388607E-2</v>
      </c>
      <c r="AG75" s="27">
        <f t="shared" si="34"/>
        <v>6.3334986486387779</v>
      </c>
      <c r="AH75" s="27">
        <f t="shared" si="35"/>
        <v>6.1485013513612232</v>
      </c>
      <c r="AI75" s="49"/>
    </row>
    <row r="76" spans="1:35" x14ac:dyDescent="0.2">
      <c r="A76" s="14" t="s">
        <v>22</v>
      </c>
      <c r="B76" s="15">
        <v>41234</v>
      </c>
      <c r="C76" s="16">
        <v>6.22</v>
      </c>
      <c r="D76" s="16">
        <v>6.19</v>
      </c>
      <c r="E76" s="16">
        <v>6.24</v>
      </c>
      <c r="F76" s="16">
        <f t="shared" si="26"/>
        <v>-3.0000000000000249E-2</v>
      </c>
      <c r="G76" s="14" t="str">
        <f t="shared" si="18"/>
        <v/>
      </c>
      <c r="H76" s="14">
        <f t="shared" si="19"/>
        <v>3.0000000000000249E-2</v>
      </c>
      <c r="I76" s="16">
        <f t="shared" si="27"/>
        <v>54.054054054053978</v>
      </c>
      <c r="K76" s="46"/>
      <c r="L76" s="16">
        <f t="shared" si="28"/>
        <v>6.3</v>
      </c>
      <c r="M76" s="16">
        <f t="shared" si="29"/>
        <v>6.17</v>
      </c>
      <c r="N76" s="28">
        <f t="shared" si="20"/>
        <v>0.38461538461538358</v>
      </c>
      <c r="O76" s="28">
        <f t="shared" si="30"/>
        <v>0.48376068376068299</v>
      </c>
      <c r="P76" s="28">
        <f t="shared" si="21"/>
        <v>0.48376068376068299</v>
      </c>
      <c r="Q76" s="28">
        <f t="shared" si="31"/>
        <v>0.62786324786324832</v>
      </c>
      <c r="T76" s="47"/>
      <c r="U76" s="41">
        <f t="shared" si="22"/>
        <v>6.2444801682821875</v>
      </c>
      <c r="V76" s="16"/>
      <c r="W76" s="41">
        <f t="shared" si="23"/>
        <v>6.2600320896405766</v>
      </c>
      <c r="Y76" s="41">
        <f t="shared" si="24"/>
        <v>-1.5551921358389009E-2</v>
      </c>
      <c r="Z76" s="41">
        <f t="shared" si="25"/>
        <v>-1.6448628336596768E-2</v>
      </c>
      <c r="AD76" s="48"/>
      <c r="AE76" s="45">
        <f t="shared" si="32"/>
        <v>6.2395000000000005</v>
      </c>
      <c r="AF76" s="45">
        <f t="shared" si="33"/>
        <v>4.7061130458160377E-2</v>
      </c>
      <c r="AG76" s="27">
        <f t="shared" si="34"/>
        <v>6.3336222609163215</v>
      </c>
      <c r="AH76" s="27">
        <f t="shared" si="35"/>
        <v>6.1453777390836795</v>
      </c>
      <c r="AI76" s="49"/>
    </row>
    <row r="77" spans="1:35" x14ac:dyDescent="0.2">
      <c r="A77" s="14" t="s">
        <v>22</v>
      </c>
      <c r="B77" s="15">
        <v>41233</v>
      </c>
      <c r="C77" s="16">
        <v>6.25</v>
      </c>
      <c r="D77" s="16">
        <v>6.17</v>
      </c>
      <c r="E77" s="16">
        <v>6.25</v>
      </c>
      <c r="F77" s="16">
        <f t="shared" si="26"/>
        <v>4.0000000000000036E-2</v>
      </c>
      <c r="G77" s="14">
        <f t="shared" si="18"/>
        <v>4.0000000000000036E-2</v>
      </c>
      <c r="H77" s="14" t="str">
        <f t="shared" si="19"/>
        <v/>
      </c>
      <c r="I77" s="16">
        <f t="shared" si="27"/>
        <v>58.823529411764682</v>
      </c>
      <c r="K77" s="46"/>
      <c r="L77" s="16">
        <f t="shared" si="28"/>
        <v>6.3</v>
      </c>
      <c r="M77" s="16">
        <f t="shared" si="29"/>
        <v>6.15</v>
      </c>
      <c r="N77" s="28">
        <f t="shared" si="20"/>
        <v>0.66666666666666663</v>
      </c>
      <c r="O77" s="28">
        <f t="shared" si="30"/>
        <v>0.52222222222222259</v>
      </c>
      <c r="P77" s="28">
        <f t="shared" si="21"/>
        <v>0.52222222222222259</v>
      </c>
      <c r="Q77" s="28">
        <f t="shared" si="31"/>
        <v>0.71111111111111192</v>
      </c>
      <c r="T77" s="47"/>
      <c r="U77" s="41">
        <f t="shared" si="22"/>
        <v>6.2489311079698586</v>
      </c>
      <c r="V77" s="16"/>
      <c r="W77" s="41">
        <f t="shared" si="23"/>
        <v>6.2632346568118233</v>
      </c>
      <c r="Y77" s="41">
        <f t="shared" si="24"/>
        <v>-1.4303548841964719E-2</v>
      </c>
      <c r="Z77" s="41">
        <f t="shared" si="25"/>
        <v>-1.6672805081148705E-2</v>
      </c>
      <c r="AD77" s="48"/>
      <c r="AE77" s="45">
        <f t="shared" si="32"/>
        <v>6.2425000000000006</v>
      </c>
      <c r="AF77" s="45">
        <f t="shared" si="33"/>
        <v>4.7631397208144015E-2</v>
      </c>
      <c r="AG77" s="27">
        <f t="shared" si="34"/>
        <v>6.3377627944162889</v>
      </c>
      <c r="AH77" s="27">
        <f t="shared" si="35"/>
        <v>6.1472372055837123</v>
      </c>
      <c r="AI77" s="49"/>
    </row>
    <row r="78" spans="1:35" x14ac:dyDescent="0.2">
      <c r="A78" s="14" t="s">
        <v>22</v>
      </c>
      <c r="B78" s="15">
        <v>41232</v>
      </c>
      <c r="C78" s="16">
        <v>6.21</v>
      </c>
      <c r="D78" s="16">
        <v>6.18</v>
      </c>
      <c r="E78" s="16">
        <v>6.25</v>
      </c>
      <c r="F78" s="16">
        <f t="shared" si="26"/>
        <v>9.9999999999997868E-3</v>
      </c>
      <c r="G78" s="14">
        <f t="shared" si="18"/>
        <v>9.9999999999997868E-3</v>
      </c>
      <c r="H78" s="14" t="str">
        <f t="shared" si="19"/>
        <v/>
      </c>
      <c r="I78" s="16">
        <f t="shared" si="27"/>
        <v>56.250000000000014</v>
      </c>
      <c r="K78" s="46"/>
      <c r="L78" s="16">
        <f t="shared" si="28"/>
        <v>6.3</v>
      </c>
      <c r="M78" s="16">
        <f t="shared" si="29"/>
        <v>6.15</v>
      </c>
      <c r="N78" s="28">
        <f t="shared" si="20"/>
        <v>0.3999999999999988</v>
      </c>
      <c r="O78" s="28">
        <f t="shared" si="30"/>
        <v>0.55000000000000071</v>
      </c>
      <c r="P78" s="28">
        <f t="shared" si="21"/>
        <v>0.55000000000000071</v>
      </c>
      <c r="Q78" s="28">
        <f t="shared" si="31"/>
        <v>0.7900000000000007</v>
      </c>
      <c r="T78" s="47"/>
      <c r="U78" s="41">
        <f t="shared" si="22"/>
        <v>6.248736763964378</v>
      </c>
      <c r="V78" s="16"/>
      <c r="W78" s="41">
        <f t="shared" si="23"/>
        <v>6.2642934293567691</v>
      </c>
      <c r="Y78" s="41">
        <f t="shared" si="24"/>
        <v>-1.5556665392391089E-2</v>
      </c>
      <c r="Z78" s="41">
        <f t="shared" si="25"/>
        <v>-1.7265119140944703E-2</v>
      </c>
      <c r="AD78" s="48"/>
      <c r="AE78" s="45">
        <f t="shared" si="32"/>
        <v>6.24</v>
      </c>
      <c r="AF78" s="45">
        <f t="shared" si="33"/>
        <v>4.8476798574163191E-2</v>
      </c>
      <c r="AG78" s="27">
        <f t="shared" si="34"/>
        <v>6.3369535971483266</v>
      </c>
      <c r="AH78" s="27">
        <f t="shared" si="35"/>
        <v>6.1430464028516738</v>
      </c>
      <c r="AI78" s="49"/>
    </row>
    <row r="79" spans="1:35" x14ac:dyDescent="0.2">
      <c r="A79" s="14" t="s">
        <v>22</v>
      </c>
      <c r="B79" s="15">
        <v>41229</v>
      </c>
      <c r="C79" s="16">
        <v>6.2</v>
      </c>
      <c r="D79" s="16">
        <v>6.2</v>
      </c>
      <c r="E79" s="16">
        <v>6.26</v>
      </c>
      <c r="F79" s="16">
        <f t="shared" si="26"/>
        <v>-4.9999999999999822E-2</v>
      </c>
      <c r="G79" s="14" t="str">
        <f t="shared" si="18"/>
        <v/>
      </c>
      <c r="H79" s="14">
        <f t="shared" si="19"/>
        <v>4.9999999999999822E-2</v>
      </c>
      <c r="I79" s="16">
        <f t="shared" si="27"/>
        <v>50</v>
      </c>
      <c r="K79" s="46"/>
      <c r="L79" s="16">
        <f t="shared" si="28"/>
        <v>6.3</v>
      </c>
      <c r="M79" s="16">
        <f t="shared" si="29"/>
        <v>6.1</v>
      </c>
      <c r="N79" s="28">
        <f t="shared" si="20"/>
        <v>0.50000000000000222</v>
      </c>
      <c r="O79" s="28">
        <f t="shared" si="30"/>
        <v>0.73333333333333484</v>
      </c>
      <c r="P79" s="28">
        <f t="shared" si="21"/>
        <v>0.73333333333333484</v>
      </c>
      <c r="Q79" s="28">
        <f t="shared" si="31"/>
        <v>0.86666666666666747</v>
      </c>
      <c r="T79" s="47"/>
      <c r="U79" s="41">
        <f t="shared" si="22"/>
        <v>6.2557798119579013</v>
      </c>
      <c r="V79" s="16"/>
      <c r="W79" s="41">
        <f t="shared" si="23"/>
        <v>6.2686369037053105</v>
      </c>
      <c r="Y79" s="41">
        <f t="shared" si="24"/>
        <v>-1.2857091747409122E-2</v>
      </c>
      <c r="Z79" s="41">
        <f t="shared" si="25"/>
        <v>-1.7692232578083104E-2</v>
      </c>
      <c r="AD79" s="48"/>
      <c r="AE79" s="45">
        <f t="shared" si="32"/>
        <v>6.2435</v>
      </c>
      <c r="AF79" s="45">
        <f t="shared" si="33"/>
        <v>4.8710881741146815E-2</v>
      </c>
      <c r="AG79" s="27">
        <f t="shared" si="34"/>
        <v>6.3409217634822941</v>
      </c>
      <c r="AH79" s="27">
        <f t="shared" si="35"/>
        <v>6.146078236517706</v>
      </c>
      <c r="AI79" s="49"/>
    </row>
    <row r="80" spans="1:35" x14ac:dyDescent="0.2">
      <c r="A80" s="14" t="s">
        <v>22</v>
      </c>
      <c r="B80" s="15">
        <v>41228</v>
      </c>
      <c r="C80" s="16">
        <v>6.25</v>
      </c>
      <c r="D80" s="16">
        <v>6.2</v>
      </c>
      <c r="E80" s="16">
        <v>6.29</v>
      </c>
      <c r="F80" s="16">
        <f t="shared" si="26"/>
        <v>-4.0000000000000036E-2</v>
      </c>
      <c r="G80" s="14" t="str">
        <f t="shared" si="18"/>
        <v/>
      </c>
      <c r="H80" s="14">
        <f t="shared" si="19"/>
        <v>4.0000000000000036E-2</v>
      </c>
      <c r="I80" s="16">
        <f t="shared" si="27"/>
        <v>64.705882352941131</v>
      </c>
      <c r="K80" s="46"/>
      <c r="L80" s="16">
        <f t="shared" si="28"/>
        <v>6.3</v>
      </c>
      <c r="M80" s="16">
        <f t="shared" si="29"/>
        <v>6.1</v>
      </c>
      <c r="N80" s="28">
        <f t="shared" si="20"/>
        <v>0.75000000000000111</v>
      </c>
      <c r="O80" s="28">
        <f t="shared" si="30"/>
        <v>0.85000000000000042</v>
      </c>
      <c r="P80" s="28">
        <f t="shared" si="21"/>
        <v>0.85000000000000042</v>
      </c>
      <c r="Q80" s="28">
        <f t="shared" si="31"/>
        <v>0.8973333333333342</v>
      </c>
      <c r="T80" s="47"/>
      <c r="U80" s="41">
        <f t="shared" si="22"/>
        <v>6.265921595950247</v>
      </c>
      <c r="V80" s="16"/>
      <c r="W80" s="41">
        <f t="shared" si="23"/>
        <v>6.2741278560017353</v>
      </c>
      <c r="Y80" s="41">
        <f t="shared" si="24"/>
        <v>-8.2062600514882789E-3</v>
      </c>
      <c r="Z80" s="41">
        <f t="shared" si="25"/>
        <v>-1.8901017785751598E-2</v>
      </c>
      <c r="AD80" s="48"/>
      <c r="AE80" s="45">
        <f t="shared" si="32"/>
        <v>6.2465000000000011</v>
      </c>
      <c r="AF80" s="45">
        <f t="shared" si="33"/>
        <v>4.7778133073614226E-2</v>
      </c>
      <c r="AG80" s="27">
        <f t="shared" si="34"/>
        <v>6.3420562661472299</v>
      </c>
      <c r="AH80" s="27">
        <f t="shared" si="35"/>
        <v>6.1509437338527722</v>
      </c>
      <c r="AI80" s="49"/>
    </row>
    <row r="81" spans="1:35" x14ac:dyDescent="0.2">
      <c r="A81" s="14" t="s">
        <v>22</v>
      </c>
      <c r="B81" s="15">
        <v>41227</v>
      </c>
      <c r="C81" s="16">
        <v>6.29</v>
      </c>
      <c r="D81" s="16">
        <v>6.22</v>
      </c>
      <c r="E81" s="16">
        <v>6.29</v>
      </c>
      <c r="F81" s="16">
        <f t="shared" si="26"/>
        <v>2.0000000000000462E-2</v>
      </c>
      <c r="G81" s="14">
        <f t="shared" si="18"/>
        <v>2.0000000000000462E-2</v>
      </c>
      <c r="H81" s="14" t="str">
        <f t="shared" si="19"/>
        <v/>
      </c>
      <c r="I81" s="16">
        <f t="shared" si="27"/>
        <v>62.857142857142847</v>
      </c>
      <c r="K81" s="46"/>
      <c r="L81" s="16">
        <f t="shared" si="28"/>
        <v>6.3</v>
      </c>
      <c r="M81" s="16">
        <f t="shared" si="29"/>
        <v>6.1</v>
      </c>
      <c r="N81" s="28">
        <f t="shared" si="20"/>
        <v>0.95000000000000107</v>
      </c>
      <c r="O81" s="28">
        <f t="shared" si="30"/>
        <v>0.90000000000000069</v>
      </c>
      <c r="P81" s="28">
        <f t="shared" si="21"/>
        <v>0.90000000000000069</v>
      </c>
      <c r="Q81" s="28">
        <f t="shared" si="31"/>
        <v>0.89133333333333442</v>
      </c>
      <c r="T81" s="47"/>
      <c r="U81" s="41">
        <f t="shared" si="22"/>
        <v>6.2688164315775641</v>
      </c>
      <c r="V81" s="16"/>
      <c r="W81" s="41">
        <f t="shared" si="23"/>
        <v>6.2760580844818739</v>
      </c>
      <c r="Y81" s="41">
        <f t="shared" si="24"/>
        <v>-7.241652904309781E-3</v>
      </c>
      <c r="Z81" s="41">
        <f t="shared" si="25"/>
        <v>-2.1574707219317427E-2</v>
      </c>
      <c r="AD81" s="48"/>
      <c r="AE81" s="45">
        <f t="shared" si="32"/>
        <v>6.2505000000000006</v>
      </c>
      <c r="AF81" s="45">
        <f t="shared" si="33"/>
        <v>5.1134626233111255E-2</v>
      </c>
      <c r="AG81" s="27">
        <f t="shared" si="34"/>
        <v>6.3527692524662234</v>
      </c>
      <c r="AH81" s="27">
        <f t="shared" si="35"/>
        <v>6.1482307475337779</v>
      </c>
      <c r="AI81" s="49"/>
    </row>
    <row r="82" spans="1:35" x14ac:dyDescent="0.2">
      <c r="A82" s="14" t="s">
        <v>22</v>
      </c>
      <c r="B82" s="15">
        <v>41226</v>
      </c>
      <c r="C82" s="16">
        <v>6.27</v>
      </c>
      <c r="D82" s="16">
        <v>6.19</v>
      </c>
      <c r="E82" s="16">
        <v>6.28</v>
      </c>
      <c r="F82" s="16">
        <f t="shared" si="26"/>
        <v>-1.0000000000000675E-2</v>
      </c>
      <c r="G82" s="14" t="str">
        <f t="shared" si="18"/>
        <v/>
      </c>
      <c r="H82" s="14">
        <f t="shared" si="19"/>
        <v>1.0000000000000675E-2</v>
      </c>
      <c r="I82" s="16">
        <f t="shared" si="27"/>
        <v>48.780487804877957</v>
      </c>
      <c r="K82" s="46"/>
      <c r="L82" s="16">
        <f t="shared" si="28"/>
        <v>6.3</v>
      </c>
      <c r="M82" s="16">
        <f t="shared" si="29"/>
        <v>6.1</v>
      </c>
      <c r="N82" s="28">
        <f t="shared" si="20"/>
        <v>0.84999999999999887</v>
      </c>
      <c r="O82" s="28">
        <f t="shared" si="30"/>
        <v>0.91666666666666696</v>
      </c>
      <c r="P82" s="28">
        <f t="shared" si="21"/>
        <v>0.91666666666666696</v>
      </c>
      <c r="Q82" s="28">
        <f t="shared" si="31"/>
        <v>0.86866666666666781</v>
      </c>
      <c r="T82" s="47"/>
      <c r="U82" s="41">
        <f t="shared" si="22"/>
        <v>6.264964873682576</v>
      </c>
      <c r="V82" s="16"/>
      <c r="W82" s="41">
        <f t="shared" si="23"/>
        <v>6.274942731240424</v>
      </c>
      <c r="Y82" s="41">
        <f t="shared" si="24"/>
        <v>-9.9778575578479689E-3</v>
      </c>
      <c r="Z82" s="41">
        <f t="shared" si="25"/>
        <v>-2.5157970798069338E-2</v>
      </c>
      <c r="AD82" s="48"/>
      <c r="AE82" s="45">
        <f t="shared" si="32"/>
        <v>6.253000000000001</v>
      </c>
      <c r="AF82" s="45">
        <f t="shared" si="33"/>
        <v>5.413871073455654E-2</v>
      </c>
      <c r="AG82" s="27">
        <f t="shared" si="34"/>
        <v>6.3612774214691141</v>
      </c>
      <c r="AH82" s="27">
        <f t="shared" si="35"/>
        <v>6.1447225785308879</v>
      </c>
      <c r="AI82" s="49"/>
    </row>
    <row r="83" spans="1:35" x14ac:dyDescent="0.2">
      <c r="A83" s="14" t="s">
        <v>22</v>
      </c>
      <c r="B83" s="15">
        <v>41225</v>
      </c>
      <c r="C83" s="16">
        <v>6.28</v>
      </c>
      <c r="D83" s="16">
        <v>6.25</v>
      </c>
      <c r="E83" s="16">
        <v>6.29</v>
      </c>
      <c r="F83" s="16">
        <f t="shared" si="26"/>
        <v>-1.9999999999999574E-2</v>
      </c>
      <c r="G83" s="14" t="str">
        <f t="shared" si="18"/>
        <v/>
      </c>
      <c r="H83" s="14">
        <f t="shared" si="19"/>
        <v>1.9999999999999574E-2</v>
      </c>
      <c r="I83" s="16">
        <f t="shared" si="27"/>
        <v>58.333333333333364</v>
      </c>
      <c r="K83" s="46"/>
      <c r="L83" s="16">
        <f t="shared" si="28"/>
        <v>6.3</v>
      </c>
      <c r="M83" s="16">
        <f t="shared" si="29"/>
        <v>6.1</v>
      </c>
      <c r="N83" s="28">
        <f t="shared" si="20"/>
        <v>0.90000000000000224</v>
      </c>
      <c r="O83" s="28">
        <f t="shared" si="30"/>
        <v>0.93333333333333479</v>
      </c>
      <c r="P83" s="28">
        <f t="shared" si="21"/>
        <v>0.93333333333333479</v>
      </c>
      <c r="Q83" s="28">
        <f t="shared" si="31"/>
        <v>0.83200000000000107</v>
      </c>
      <c r="T83" s="47"/>
      <c r="U83" s="41">
        <f t="shared" si="22"/>
        <v>6.2640493961703179</v>
      </c>
      <c r="V83" s="16"/>
      <c r="W83" s="41">
        <f t="shared" si="23"/>
        <v>6.2753381497396585</v>
      </c>
      <c r="Y83" s="41">
        <f t="shared" si="24"/>
        <v>-1.128875356934067E-2</v>
      </c>
      <c r="Z83" s="41">
        <f t="shared" si="25"/>
        <v>-2.8952999108124679E-2</v>
      </c>
      <c r="AD83" s="48"/>
      <c r="AE83" s="45">
        <f t="shared" si="32"/>
        <v>6.2545000000000011</v>
      </c>
      <c r="AF83" s="45">
        <f t="shared" si="33"/>
        <v>5.4997727225768046E-2</v>
      </c>
      <c r="AG83" s="27">
        <f t="shared" si="34"/>
        <v>6.3644954544515375</v>
      </c>
      <c r="AH83" s="27">
        <f t="shared" si="35"/>
        <v>6.1445045455484646</v>
      </c>
      <c r="AI83" s="49"/>
    </row>
    <row r="84" spans="1:35" x14ac:dyDescent="0.2">
      <c r="A84" s="14" t="s">
        <v>22</v>
      </c>
      <c r="B84" s="15">
        <v>41222</v>
      </c>
      <c r="C84" s="16">
        <v>6.3</v>
      </c>
      <c r="D84" s="16">
        <v>6.25</v>
      </c>
      <c r="E84" s="16">
        <v>6.3</v>
      </c>
      <c r="F84" s="16">
        <f t="shared" si="26"/>
        <v>1.9999999999999574E-2</v>
      </c>
      <c r="G84" s="14">
        <f t="shared" si="18"/>
        <v>1.9999999999999574E-2</v>
      </c>
      <c r="H84" s="14" t="str">
        <f t="shared" si="19"/>
        <v/>
      </c>
      <c r="I84" s="16">
        <f t="shared" si="27"/>
        <v>51.851851851851812</v>
      </c>
      <c r="K84" s="46"/>
      <c r="L84" s="16">
        <f t="shared" si="28"/>
        <v>6.3</v>
      </c>
      <c r="M84" s="16">
        <f t="shared" si="29"/>
        <v>6.1</v>
      </c>
      <c r="N84" s="28">
        <f t="shared" si="20"/>
        <v>1</v>
      </c>
      <c r="O84" s="28">
        <f t="shared" si="30"/>
        <v>0.88666666666666794</v>
      </c>
      <c r="P84" s="28">
        <f t="shared" si="21"/>
        <v>0.88666666666666794</v>
      </c>
      <c r="Q84" s="28">
        <f t="shared" si="31"/>
        <v>0.76430769230769358</v>
      </c>
      <c r="T84" s="47"/>
      <c r="U84" s="41">
        <f t="shared" si="22"/>
        <v>6.2611492863831035</v>
      </c>
      <c r="V84" s="16"/>
      <c r="W84" s="41">
        <f t="shared" si="23"/>
        <v>6.2749652017188309</v>
      </c>
      <c r="Y84" s="41">
        <f t="shared" si="24"/>
        <v>-1.3815915335727347E-2</v>
      </c>
      <c r="Z84" s="41">
        <f t="shared" si="25"/>
        <v>-3.3369060492820679E-2</v>
      </c>
      <c r="AD84" s="48"/>
      <c r="AE84" s="45">
        <f t="shared" si="32"/>
        <v>6.2475000000000005</v>
      </c>
      <c r="AF84" s="45">
        <f t="shared" si="33"/>
        <v>5.99895824289517E-2</v>
      </c>
      <c r="AG84" s="27">
        <f t="shared" si="34"/>
        <v>6.3674791648579037</v>
      </c>
      <c r="AH84" s="27">
        <f t="shared" si="35"/>
        <v>6.1275208351420973</v>
      </c>
      <c r="AI84" s="49"/>
    </row>
    <row r="85" spans="1:35" x14ac:dyDescent="0.2">
      <c r="A85" s="14" t="s">
        <v>22</v>
      </c>
      <c r="B85" s="15">
        <v>41221</v>
      </c>
      <c r="C85" s="16">
        <v>6.28</v>
      </c>
      <c r="D85" s="16">
        <v>6.25</v>
      </c>
      <c r="E85" s="16">
        <v>6.3</v>
      </c>
      <c r="F85" s="16">
        <f t="shared" si="26"/>
        <v>-9.9999999999997868E-3</v>
      </c>
      <c r="G85" s="14" t="str">
        <f t="shared" si="18"/>
        <v/>
      </c>
      <c r="H85" s="14">
        <f t="shared" si="19"/>
        <v>9.9999999999997868E-3</v>
      </c>
      <c r="I85" s="16">
        <f t="shared" si="27"/>
        <v>51.851851851851897</v>
      </c>
      <c r="K85" s="46"/>
      <c r="L85" s="16">
        <f t="shared" si="28"/>
        <v>6.3</v>
      </c>
      <c r="M85" s="16">
        <f t="shared" si="29"/>
        <v>6.1</v>
      </c>
      <c r="N85" s="28">
        <f t="shared" si="20"/>
        <v>0.90000000000000224</v>
      </c>
      <c r="O85" s="28">
        <f t="shared" si="30"/>
        <v>0.82000000000000151</v>
      </c>
      <c r="P85" s="28">
        <f t="shared" si="21"/>
        <v>0.82000000000000151</v>
      </c>
      <c r="Q85" s="28">
        <f t="shared" si="31"/>
        <v>0.6797758784425465</v>
      </c>
      <c r="T85" s="47"/>
      <c r="U85" s="41">
        <f t="shared" si="22"/>
        <v>6.25408552027094</v>
      </c>
      <c r="V85" s="16"/>
      <c r="W85" s="41">
        <f t="shared" si="23"/>
        <v>6.2729624178563368</v>
      </c>
      <c r="Y85" s="41">
        <f t="shared" si="24"/>
        <v>-1.887689758539679E-2</v>
      </c>
      <c r="Z85" s="41">
        <f t="shared" si="25"/>
        <v>-3.8257346782094005E-2</v>
      </c>
      <c r="AD85" s="48"/>
      <c r="AE85" s="45">
        <f t="shared" si="32"/>
        <v>6.2395000000000005</v>
      </c>
      <c r="AF85" s="45">
        <f t="shared" si="33"/>
        <v>6.3045618404453746E-2</v>
      </c>
      <c r="AG85" s="27">
        <f t="shared" si="34"/>
        <v>6.3655912368089078</v>
      </c>
      <c r="AH85" s="27">
        <f t="shared" si="35"/>
        <v>6.1134087631910932</v>
      </c>
      <c r="AI85" s="49"/>
    </row>
    <row r="86" spans="1:35" x14ac:dyDescent="0.2">
      <c r="A86" s="14" t="s">
        <v>22</v>
      </c>
      <c r="B86" s="15">
        <v>41220</v>
      </c>
      <c r="C86" s="16">
        <v>6.29</v>
      </c>
      <c r="D86" s="16">
        <v>6.23</v>
      </c>
      <c r="E86" s="16">
        <v>6.3</v>
      </c>
      <c r="F86" s="16">
        <f t="shared" si="26"/>
        <v>-9.9999999999997868E-3</v>
      </c>
      <c r="G86" s="14" t="str">
        <f t="shared" si="18"/>
        <v/>
      </c>
      <c r="H86" s="14">
        <f t="shared" si="19"/>
        <v>9.9999999999997868E-3</v>
      </c>
      <c r="I86" s="16">
        <f t="shared" si="27"/>
        <v>46.666666666666664</v>
      </c>
      <c r="K86" s="46"/>
      <c r="L86" s="16">
        <f t="shared" si="28"/>
        <v>6.35</v>
      </c>
      <c r="M86" s="16">
        <f t="shared" si="29"/>
        <v>6.1</v>
      </c>
      <c r="N86" s="28">
        <f t="shared" si="20"/>
        <v>0.76000000000000156</v>
      </c>
      <c r="O86" s="28">
        <f t="shared" si="30"/>
        <v>0.78666666666666762</v>
      </c>
      <c r="P86" s="28">
        <f t="shared" si="21"/>
        <v>0.78666666666666762</v>
      </c>
      <c r="Q86" s="28">
        <f t="shared" si="31"/>
        <v>0.59079962013295473</v>
      </c>
      <c r="T86" s="47"/>
      <c r="U86" s="41">
        <f t="shared" si="22"/>
        <v>6.2493737966838383</v>
      </c>
      <c r="V86" s="16"/>
      <c r="W86" s="41">
        <f t="shared" si="23"/>
        <v>6.2723994112848436</v>
      </c>
      <c r="Y86" s="41">
        <f t="shared" si="24"/>
        <v>-2.3025614601005273E-2</v>
      </c>
      <c r="Z86" s="41">
        <f t="shared" si="25"/>
        <v>-4.31024590812683E-2</v>
      </c>
      <c r="AD86" s="48"/>
      <c r="AE86" s="45">
        <f t="shared" si="32"/>
        <v>6.2330000000000014</v>
      </c>
      <c r="AF86" s="45">
        <f t="shared" si="33"/>
        <v>6.5199693250812096E-2</v>
      </c>
      <c r="AG86" s="27">
        <f t="shared" si="34"/>
        <v>6.3633993865016256</v>
      </c>
      <c r="AH86" s="27">
        <f t="shared" si="35"/>
        <v>6.1026006134983772</v>
      </c>
      <c r="AI86" s="49"/>
    </row>
    <row r="87" spans="1:35" x14ac:dyDescent="0.2">
      <c r="A87" s="14" t="s">
        <v>22</v>
      </c>
      <c r="B87" s="15">
        <v>41219</v>
      </c>
      <c r="C87" s="16">
        <v>6.3</v>
      </c>
      <c r="D87" s="16">
        <v>6.24</v>
      </c>
      <c r="E87" s="16">
        <v>6.3</v>
      </c>
      <c r="F87" s="16">
        <f t="shared" si="26"/>
        <v>0</v>
      </c>
      <c r="G87" s="14" t="str">
        <f t="shared" si="18"/>
        <v/>
      </c>
      <c r="H87" s="14" t="str">
        <f t="shared" si="19"/>
        <v/>
      </c>
      <c r="I87" s="16">
        <f t="shared" si="27"/>
        <v>46.666666666666664</v>
      </c>
      <c r="K87" s="46"/>
      <c r="L87" s="16">
        <f t="shared" si="28"/>
        <v>6.35</v>
      </c>
      <c r="M87" s="16">
        <f t="shared" si="29"/>
        <v>6.1</v>
      </c>
      <c r="N87" s="28">
        <f t="shared" si="20"/>
        <v>0.80000000000000071</v>
      </c>
      <c r="O87" s="28">
        <f t="shared" si="30"/>
        <v>0.73333333333333428</v>
      </c>
      <c r="P87" s="28">
        <f t="shared" si="21"/>
        <v>0.73333333333333428</v>
      </c>
      <c r="Q87" s="28">
        <f t="shared" si="31"/>
        <v>0.51247863247863379</v>
      </c>
      <c r="T87" s="47"/>
      <c r="U87" s="41">
        <f t="shared" si="22"/>
        <v>6.2419872142627186</v>
      </c>
      <c r="V87" s="16"/>
      <c r="W87" s="41">
        <f t="shared" si="23"/>
        <v>6.2709913641876316</v>
      </c>
      <c r="Y87" s="41">
        <f t="shared" si="24"/>
        <v>-2.9004149924912959E-2</v>
      </c>
      <c r="Z87" s="41">
        <f t="shared" si="25"/>
        <v>-4.8121670201334052E-2</v>
      </c>
      <c r="AD87" s="48"/>
      <c r="AE87" s="45">
        <f t="shared" si="32"/>
        <v>6.2295000000000007</v>
      </c>
      <c r="AF87" s="45">
        <f t="shared" si="33"/>
        <v>6.3912048942276867E-2</v>
      </c>
      <c r="AG87" s="27">
        <f t="shared" si="34"/>
        <v>6.357324097884554</v>
      </c>
      <c r="AH87" s="27">
        <f t="shared" si="35"/>
        <v>6.1016759021154474</v>
      </c>
      <c r="AI87" s="49"/>
    </row>
    <row r="88" spans="1:35" x14ac:dyDescent="0.2">
      <c r="A88" s="14" t="s">
        <v>22</v>
      </c>
      <c r="B88" s="15">
        <v>41218</v>
      </c>
      <c r="C88" s="16">
        <v>6.3</v>
      </c>
      <c r="D88" s="16">
        <v>6.18</v>
      </c>
      <c r="E88" s="16">
        <v>6.3</v>
      </c>
      <c r="F88" s="16">
        <f t="shared" si="26"/>
        <v>4.9999999999999822E-2</v>
      </c>
      <c r="G88" s="14">
        <f t="shared" si="18"/>
        <v>4.9999999999999822E-2</v>
      </c>
      <c r="H88" s="14" t="str">
        <f t="shared" si="19"/>
        <v/>
      </c>
      <c r="I88" s="16">
        <f t="shared" si="27"/>
        <v>50</v>
      </c>
      <c r="K88" s="46"/>
      <c r="L88" s="16">
        <f t="shared" si="28"/>
        <v>6.35</v>
      </c>
      <c r="M88" s="16">
        <f t="shared" si="29"/>
        <v>6.1</v>
      </c>
      <c r="N88" s="28">
        <f t="shared" si="20"/>
        <v>0.80000000000000071</v>
      </c>
      <c r="O88" s="28">
        <f t="shared" si="30"/>
        <v>0.59487179487179642</v>
      </c>
      <c r="P88" s="28">
        <f t="shared" si="21"/>
        <v>0.59487179487179642</v>
      </c>
      <c r="Q88" s="28">
        <f t="shared" si="31"/>
        <v>0.43494776828110293</v>
      </c>
      <c r="T88" s="47"/>
      <c r="U88" s="41">
        <f t="shared" si="22"/>
        <v>6.2314394350377587</v>
      </c>
      <c r="V88" s="16"/>
      <c r="W88" s="41">
        <f t="shared" si="23"/>
        <v>6.2686706733226423</v>
      </c>
      <c r="Y88" s="41">
        <f t="shared" si="24"/>
        <v>-3.7231238284883617E-2</v>
      </c>
      <c r="Z88" s="41">
        <f t="shared" si="25"/>
        <v>-5.2901050270439322E-2</v>
      </c>
      <c r="AD88" s="48"/>
      <c r="AE88" s="45">
        <f t="shared" si="32"/>
        <v>6.2265000000000006</v>
      </c>
      <c r="AF88" s="45">
        <f t="shared" si="33"/>
        <v>6.1909207715815547E-2</v>
      </c>
      <c r="AG88" s="27">
        <f t="shared" si="34"/>
        <v>6.3503184154316319</v>
      </c>
      <c r="AH88" s="27">
        <f t="shared" si="35"/>
        <v>6.1026815845683693</v>
      </c>
      <c r="AI88" s="49"/>
    </row>
    <row r="89" spans="1:35" x14ac:dyDescent="0.2">
      <c r="A89" s="14" t="s">
        <v>22</v>
      </c>
      <c r="B89" s="15">
        <v>41215</v>
      </c>
      <c r="C89" s="16">
        <v>6.25</v>
      </c>
      <c r="D89" s="16">
        <v>6.17</v>
      </c>
      <c r="E89" s="16">
        <v>6.26</v>
      </c>
      <c r="F89" s="16">
        <f t="shared" si="26"/>
        <v>5.9999999999999609E-2</v>
      </c>
      <c r="G89" s="14">
        <f t="shared" si="18"/>
        <v>5.9999999999999609E-2</v>
      </c>
      <c r="H89" s="14" t="str">
        <f t="shared" si="19"/>
        <v/>
      </c>
      <c r="I89" s="16">
        <f t="shared" si="27"/>
        <v>57.33333333333335</v>
      </c>
      <c r="K89" s="46"/>
      <c r="L89" s="16">
        <f t="shared" si="28"/>
        <v>6.35</v>
      </c>
      <c r="M89" s="16">
        <f t="shared" si="29"/>
        <v>6.1</v>
      </c>
      <c r="N89" s="28">
        <f t="shared" si="20"/>
        <v>0.60000000000000142</v>
      </c>
      <c r="O89" s="28">
        <f t="shared" si="30"/>
        <v>0.46400759734093255</v>
      </c>
      <c r="P89" s="28">
        <f t="shared" si="21"/>
        <v>0.46400759734093255</v>
      </c>
      <c r="Q89" s="28">
        <f t="shared" si="31"/>
        <v>0.39251661918328706</v>
      </c>
      <c r="T89" s="47"/>
      <c r="U89" s="41">
        <f t="shared" si="22"/>
        <v>6.2189738777718961</v>
      </c>
      <c r="V89" s="16"/>
      <c r="W89" s="41">
        <f t="shared" si="23"/>
        <v>6.2661643271884531</v>
      </c>
      <c r="Y89" s="41">
        <f t="shared" si="24"/>
        <v>-4.7190449416556923E-2</v>
      </c>
      <c r="Z89" s="41">
        <f t="shared" si="25"/>
        <v>-5.6818503266828239E-2</v>
      </c>
      <c r="AD89" s="48"/>
      <c r="AE89" s="45">
        <f t="shared" si="32"/>
        <v>6.2230000000000008</v>
      </c>
      <c r="AF89" s="45">
        <f t="shared" si="33"/>
        <v>5.9590267661758303E-2</v>
      </c>
      <c r="AG89" s="27">
        <f t="shared" si="34"/>
        <v>6.342180535323517</v>
      </c>
      <c r="AH89" s="27">
        <f t="shared" si="35"/>
        <v>6.1038194646764845</v>
      </c>
      <c r="AI89" s="49"/>
    </row>
    <row r="90" spans="1:35" x14ac:dyDescent="0.2">
      <c r="A90" s="14" t="s">
        <v>22</v>
      </c>
      <c r="B90" s="15">
        <v>41214</v>
      </c>
      <c r="C90" s="16">
        <v>6.19</v>
      </c>
      <c r="D90" s="16">
        <v>6.15</v>
      </c>
      <c r="E90" s="16">
        <v>6.23</v>
      </c>
      <c r="F90" s="16">
        <f t="shared" si="26"/>
        <v>0</v>
      </c>
      <c r="G90" s="14" t="str">
        <f t="shared" si="18"/>
        <v/>
      </c>
      <c r="H90" s="14" t="str">
        <f t="shared" si="19"/>
        <v/>
      </c>
      <c r="I90" s="16">
        <f t="shared" si="27"/>
        <v>53.623188405797137</v>
      </c>
      <c r="K90" s="46"/>
      <c r="L90" s="16">
        <f t="shared" si="28"/>
        <v>6.35</v>
      </c>
      <c r="M90" s="16">
        <f t="shared" si="29"/>
        <v>6.09</v>
      </c>
      <c r="N90" s="28">
        <f t="shared" si="20"/>
        <v>0.38461538461538697</v>
      </c>
      <c r="O90" s="28">
        <f t="shared" si="30"/>
        <v>0.37511870845204315</v>
      </c>
      <c r="P90" s="28">
        <f t="shared" si="21"/>
        <v>0.37511870845204315</v>
      </c>
      <c r="Q90" s="28">
        <f t="shared" si="31"/>
        <v>0.39601139601139718</v>
      </c>
      <c r="T90" s="47"/>
      <c r="U90" s="41">
        <f t="shared" si="22"/>
        <v>6.2133327646395138</v>
      </c>
      <c r="V90" s="16"/>
      <c r="W90" s="41">
        <f t="shared" si="23"/>
        <v>6.2674574733635291</v>
      </c>
      <c r="Y90" s="41">
        <f t="shared" si="24"/>
        <v>-5.4124708724015314E-2</v>
      </c>
      <c r="Z90" s="41">
        <f t="shared" si="25"/>
        <v>-5.9225516729396063E-2</v>
      </c>
      <c r="AD90" s="48"/>
      <c r="AE90" s="45">
        <f t="shared" si="32"/>
        <v>6.2240000000000002</v>
      </c>
      <c r="AF90" s="45">
        <f t="shared" si="33"/>
        <v>6.0199667773169603E-2</v>
      </c>
      <c r="AG90" s="27">
        <f t="shared" si="34"/>
        <v>6.3443993355463393</v>
      </c>
      <c r="AH90" s="27">
        <f t="shared" si="35"/>
        <v>6.1036006644536611</v>
      </c>
      <c r="AI90" s="49"/>
    </row>
    <row r="91" spans="1:35" x14ac:dyDescent="0.2">
      <c r="A91" s="14" t="s">
        <v>22</v>
      </c>
      <c r="B91" s="15">
        <v>41213</v>
      </c>
      <c r="C91" s="16">
        <v>6.19</v>
      </c>
      <c r="D91" s="16">
        <v>6.16</v>
      </c>
      <c r="E91" s="16">
        <v>6.22</v>
      </c>
      <c r="F91" s="16">
        <f t="shared" si="26"/>
        <v>2.0000000000000462E-2</v>
      </c>
      <c r="G91" s="14">
        <f t="shared" si="18"/>
        <v>2.0000000000000462E-2</v>
      </c>
      <c r="H91" s="14" t="str">
        <f t="shared" si="19"/>
        <v/>
      </c>
      <c r="I91" s="16">
        <f t="shared" si="27"/>
        <v>52.857142857142854</v>
      </c>
      <c r="K91" s="46"/>
      <c r="L91" s="16">
        <f t="shared" si="28"/>
        <v>6.35</v>
      </c>
      <c r="M91" s="16">
        <f t="shared" si="29"/>
        <v>6.08</v>
      </c>
      <c r="N91" s="28">
        <f t="shared" si="20"/>
        <v>0.40740740740740922</v>
      </c>
      <c r="O91" s="28">
        <f t="shared" si="30"/>
        <v>0.39506172839506265</v>
      </c>
      <c r="P91" s="28">
        <f t="shared" si="21"/>
        <v>0.39506172839506265</v>
      </c>
      <c r="Q91" s="28">
        <f t="shared" si="31"/>
        <v>0.4296296296296308</v>
      </c>
      <c r="T91" s="47"/>
      <c r="U91" s="41">
        <f t="shared" si="22"/>
        <v>6.2175750854830616</v>
      </c>
      <c r="V91" s="16"/>
      <c r="W91" s="41">
        <f t="shared" si="23"/>
        <v>6.2736540712326114</v>
      </c>
      <c r="Y91" s="41">
        <f t="shared" si="24"/>
        <v>-5.6078985749549837E-2</v>
      </c>
      <c r="Z91" s="41">
        <f t="shared" si="25"/>
        <v>-6.0500718730741247E-2</v>
      </c>
      <c r="AD91" s="48"/>
      <c r="AE91" s="45">
        <f t="shared" si="32"/>
        <v>6.2269999999999994</v>
      </c>
      <c r="AF91" s="45">
        <f t="shared" si="33"/>
        <v>5.9924953066314506E-2</v>
      </c>
      <c r="AG91" s="27">
        <f t="shared" si="34"/>
        <v>6.3468499061326282</v>
      </c>
      <c r="AH91" s="27">
        <f t="shared" si="35"/>
        <v>6.1071500938673706</v>
      </c>
      <c r="AI91" s="49"/>
    </row>
    <row r="92" spans="1:35" x14ac:dyDescent="0.2">
      <c r="A92" s="14" t="s">
        <v>22</v>
      </c>
      <c r="B92" s="15">
        <v>41212</v>
      </c>
      <c r="C92" s="16">
        <v>6.17</v>
      </c>
      <c r="D92" s="16">
        <v>6.1</v>
      </c>
      <c r="E92" s="16">
        <v>6.22</v>
      </c>
      <c r="F92" s="16">
        <f t="shared" si="26"/>
        <v>-3.0000000000000249E-2</v>
      </c>
      <c r="G92" s="14" t="str">
        <f t="shared" si="18"/>
        <v/>
      </c>
      <c r="H92" s="14">
        <f t="shared" si="19"/>
        <v>3.0000000000000249E-2</v>
      </c>
      <c r="I92" s="16">
        <f t="shared" si="27"/>
        <v>46.666666666666679</v>
      </c>
      <c r="K92" s="46"/>
      <c r="L92" s="16">
        <f t="shared" si="28"/>
        <v>6.35</v>
      </c>
      <c r="M92" s="16">
        <f t="shared" si="29"/>
        <v>6.08</v>
      </c>
      <c r="N92" s="28">
        <f t="shared" si="20"/>
        <v>0.33333333333333331</v>
      </c>
      <c r="O92" s="28">
        <f t="shared" si="30"/>
        <v>0.34567901234567983</v>
      </c>
      <c r="P92" s="28">
        <f t="shared" si="21"/>
        <v>0.34567901234567983</v>
      </c>
      <c r="Q92" s="28">
        <f t="shared" si="31"/>
        <v>0.47901234567901368</v>
      </c>
      <c r="T92" s="47"/>
      <c r="U92" s="41">
        <f t="shared" si="22"/>
        <v>6.2225887373890725</v>
      </c>
      <c r="V92" s="16"/>
      <c r="W92" s="41">
        <f t="shared" si="23"/>
        <v>6.2803463969312201</v>
      </c>
      <c r="Y92" s="41">
        <f t="shared" si="24"/>
        <v>-5.7757659542147621E-2</v>
      </c>
      <c r="Z92" s="41">
        <f t="shared" si="25"/>
        <v>-6.1606151976039095E-2</v>
      </c>
      <c r="AD92" s="48"/>
      <c r="AE92" s="45">
        <f t="shared" si="32"/>
        <v>6.2290000000000001</v>
      </c>
      <c r="AF92" s="45">
        <f t="shared" si="33"/>
        <v>5.9321159799855548E-2</v>
      </c>
      <c r="AG92" s="27">
        <f t="shared" si="34"/>
        <v>6.3476423195997116</v>
      </c>
      <c r="AH92" s="27">
        <f t="shared" si="35"/>
        <v>6.1103576804002886</v>
      </c>
      <c r="AI92" s="49"/>
    </row>
    <row r="93" spans="1:35" x14ac:dyDescent="0.2">
      <c r="A93" s="14" t="s">
        <v>22</v>
      </c>
      <c r="B93" s="15">
        <v>41211</v>
      </c>
      <c r="C93" s="16">
        <v>6.2</v>
      </c>
      <c r="D93" s="16">
        <v>6.16</v>
      </c>
      <c r="E93" s="16">
        <v>6.22</v>
      </c>
      <c r="F93" s="16">
        <f t="shared" si="26"/>
        <v>4.9999999999999822E-2</v>
      </c>
      <c r="G93" s="14">
        <f t="shared" si="18"/>
        <v>4.9999999999999822E-2</v>
      </c>
      <c r="H93" s="14" t="str">
        <f t="shared" si="19"/>
        <v/>
      </c>
      <c r="I93" s="16">
        <f t="shared" si="27"/>
        <v>47.297297297297298</v>
      </c>
      <c r="K93" s="46"/>
      <c r="L93" s="16">
        <f t="shared" si="28"/>
        <v>6.35</v>
      </c>
      <c r="M93" s="16">
        <f t="shared" si="29"/>
        <v>6.08</v>
      </c>
      <c r="N93" s="28">
        <f t="shared" si="20"/>
        <v>0.44444444444444553</v>
      </c>
      <c r="O93" s="28">
        <f t="shared" si="30"/>
        <v>0.3827160493827173</v>
      </c>
      <c r="P93" s="28">
        <f t="shared" si="21"/>
        <v>0.3827160493827173</v>
      </c>
      <c r="Q93" s="28">
        <f t="shared" si="31"/>
        <v>0.53333333333333466</v>
      </c>
      <c r="T93" s="47"/>
      <c r="U93" s="41">
        <f t="shared" si="22"/>
        <v>6.232150326005268</v>
      </c>
      <c r="V93" s="16"/>
      <c r="W93" s="41">
        <f t="shared" si="23"/>
        <v>6.2891741086857174</v>
      </c>
      <c r="Y93" s="41">
        <f t="shared" si="24"/>
        <v>-5.7023782680449386E-2</v>
      </c>
      <c r="Z93" s="41">
        <f t="shared" si="25"/>
        <v>-6.256827508451196E-2</v>
      </c>
      <c r="AD93" s="48"/>
      <c r="AE93" s="45">
        <f t="shared" si="32"/>
        <v>6.2329999999999997</v>
      </c>
      <c r="AF93" s="45">
        <f t="shared" si="33"/>
        <v>5.7887822553625193E-2</v>
      </c>
      <c r="AG93" s="27">
        <f t="shared" si="34"/>
        <v>6.3487756451072501</v>
      </c>
      <c r="AH93" s="27">
        <f t="shared" si="35"/>
        <v>6.1172243548927492</v>
      </c>
      <c r="AI93" s="49"/>
    </row>
    <row r="94" spans="1:35" x14ac:dyDescent="0.2">
      <c r="A94" s="14" t="s">
        <v>22</v>
      </c>
      <c r="B94" s="15">
        <v>41208</v>
      </c>
      <c r="C94" s="16">
        <v>6.15</v>
      </c>
      <c r="D94" s="16">
        <v>6.12</v>
      </c>
      <c r="E94" s="16">
        <v>6.16</v>
      </c>
      <c r="F94" s="16">
        <f t="shared" si="26"/>
        <v>-4.9999999999999822E-2</v>
      </c>
      <c r="G94" s="14" t="str">
        <f t="shared" si="18"/>
        <v/>
      </c>
      <c r="H94" s="14">
        <f t="shared" si="19"/>
        <v>4.9999999999999822E-2</v>
      </c>
      <c r="I94" s="16">
        <f t="shared" si="27"/>
        <v>44.285714285714285</v>
      </c>
      <c r="K94" s="46"/>
      <c r="L94" s="16">
        <f t="shared" si="28"/>
        <v>6.35</v>
      </c>
      <c r="M94" s="16">
        <f t="shared" si="29"/>
        <v>6.08</v>
      </c>
      <c r="N94" s="28">
        <f t="shared" si="20"/>
        <v>0.25925925925926074</v>
      </c>
      <c r="O94" s="28">
        <f t="shared" si="30"/>
        <v>0.48148148148148295</v>
      </c>
      <c r="P94" s="28">
        <f t="shared" si="21"/>
        <v>0.48148148148148295</v>
      </c>
      <c r="Q94" s="28">
        <f t="shared" si="31"/>
        <v>0.61471984805318258</v>
      </c>
      <c r="T94" s="47"/>
      <c r="U94" s="41">
        <f t="shared" si="22"/>
        <v>6.237995839824408</v>
      </c>
      <c r="V94" s="16"/>
      <c r="W94" s="41">
        <f t="shared" si="23"/>
        <v>6.296308037380574</v>
      </c>
      <c r="Y94" s="41">
        <f t="shared" si="24"/>
        <v>-5.8312197556166012E-2</v>
      </c>
      <c r="Z94" s="41">
        <f t="shared" si="25"/>
        <v>-6.3954398185527589E-2</v>
      </c>
      <c r="AD94" s="48"/>
      <c r="AE94" s="45">
        <f t="shared" si="32"/>
        <v>6.2355</v>
      </c>
      <c r="AF94" s="45">
        <f t="shared" si="33"/>
        <v>5.7486955041991881E-2</v>
      </c>
      <c r="AG94" s="27">
        <f t="shared" si="34"/>
        <v>6.3504739100839842</v>
      </c>
      <c r="AH94" s="27">
        <f t="shared" si="35"/>
        <v>6.1205260899160159</v>
      </c>
      <c r="AI94" s="49"/>
    </row>
    <row r="95" spans="1:35" x14ac:dyDescent="0.2">
      <c r="A95" s="14" t="s">
        <v>22</v>
      </c>
      <c r="B95" s="15">
        <v>41207</v>
      </c>
      <c r="C95" s="16">
        <v>6.2</v>
      </c>
      <c r="D95" s="16">
        <v>6.15</v>
      </c>
      <c r="E95" s="16">
        <v>6.28</v>
      </c>
      <c r="F95" s="16">
        <f t="shared" si="26"/>
        <v>-8.0000000000000071E-2</v>
      </c>
      <c r="G95" s="14" t="str">
        <f t="shared" si="18"/>
        <v/>
      </c>
      <c r="H95" s="14">
        <f t="shared" si="19"/>
        <v>8.0000000000000071E-2</v>
      </c>
      <c r="I95" s="16">
        <f t="shared" si="27"/>
        <v>44.927536231884105</v>
      </c>
      <c r="K95" s="46"/>
      <c r="L95" s="16">
        <f t="shared" si="28"/>
        <v>6.35</v>
      </c>
      <c r="M95" s="16">
        <f t="shared" si="29"/>
        <v>6.08</v>
      </c>
      <c r="N95" s="28">
        <f t="shared" si="20"/>
        <v>0.44444444444444553</v>
      </c>
      <c r="O95" s="28">
        <f t="shared" si="30"/>
        <v>0.54320987654321129</v>
      </c>
      <c r="P95" s="28">
        <f t="shared" si="21"/>
        <v>0.54320987654321129</v>
      </c>
      <c r="Q95" s="28">
        <f t="shared" si="31"/>
        <v>0.69116809116809219</v>
      </c>
      <c r="T95" s="47"/>
      <c r="U95" s="41">
        <f t="shared" si="22"/>
        <v>6.2539950834288458</v>
      </c>
      <c r="V95" s="16"/>
      <c r="W95" s="41">
        <f t="shared" si="23"/>
        <v>6.3080126803710197</v>
      </c>
      <c r="Y95" s="41">
        <f t="shared" si="24"/>
        <v>-5.4017596942173896E-2</v>
      </c>
      <c r="Z95" s="41">
        <f t="shared" si="25"/>
        <v>-6.5364948342867976E-2</v>
      </c>
      <c r="AD95" s="48"/>
      <c r="AE95" s="45">
        <f t="shared" si="32"/>
        <v>6.2454999999999998</v>
      </c>
      <c r="AF95" s="45">
        <f t="shared" si="33"/>
        <v>5.9116410581157547E-2</v>
      </c>
      <c r="AG95" s="27">
        <f t="shared" si="34"/>
        <v>6.3637328211623148</v>
      </c>
      <c r="AH95" s="27">
        <f t="shared" si="35"/>
        <v>6.1272671788376849</v>
      </c>
      <c r="AI95" s="49"/>
    </row>
    <row r="96" spans="1:35" x14ac:dyDescent="0.2">
      <c r="A96" s="14" t="s">
        <v>22</v>
      </c>
      <c r="B96" s="15">
        <v>41206</v>
      </c>
      <c r="C96" s="16">
        <v>6.28</v>
      </c>
      <c r="D96" s="16">
        <v>6.18</v>
      </c>
      <c r="E96" s="16">
        <v>6.3</v>
      </c>
      <c r="F96" s="16">
        <f t="shared" si="26"/>
        <v>8.0000000000000071E-2</v>
      </c>
      <c r="G96" s="14">
        <f t="shared" si="18"/>
        <v>8.0000000000000071E-2</v>
      </c>
      <c r="H96" s="14" t="str">
        <f t="shared" si="19"/>
        <v/>
      </c>
      <c r="I96" s="16">
        <f t="shared" si="27"/>
        <v>52.380952380952401</v>
      </c>
      <c r="K96" s="46"/>
      <c r="L96" s="16">
        <f t="shared" si="28"/>
        <v>6.35</v>
      </c>
      <c r="M96" s="16">
        <f t="shared" si="29"/>
        <v>6.08</v>
      </c>
      <c r="N96" s="28">
        <f t="shared" si="20"/>
        <v>0.74074074074074259</v>
      </c>
      <c r="O96" s="28">
        <f t="shared" si="30"/>
        <v>0.64197530864197694</v>
      </c>
      <c r="P96" s="28">
        <f t="shared" si="21"/>
        <v>0.64197530864197694</v>
      </c>
      <c r="Q96" s="28">
        <f t="shared" si="31"/>
        <v>0.75396346572817241</v>
      </c>
      <c r="T96" s="47"/>
      <c r="U96" s="41">
        <f t="shared" si="22"/>
        <v>6.2638123713249998</v>
      </c>
      <c r="V96" s="16"/>
      <c r="W96" s="41">
        <f t="shared" si="23"/>
        <v>6.316653694800701</v>
      </c>
      <c r="Y96" s="41">
        <f t="shared" si="24"/>
        <v>-5.2841323475701252E-2</v>
      </c>
      <c r="Z96" s="41">
        <f t="shared" si="25"/>
        <v>-6.8201786193041486E-2</v>
      </c>
      <c r="AD96" s="48"/>
      <c r="AE96" s="45">
        <f t="shared" si="32"/>
        <v>6.2544999999999993</v>
      </c>
      <c r="AF96" s="45">
        <f t="shared" si="33"/>
        <v>6.4921105967165979E-2</v>
      </c>
      <c r="AG96" s="27">
        <f t="shared" si="34"/>
        <v>6.3843422119343316</v>
      </c>
      <c r="AH96" s="27">
        <f t="shared" si="35"/>
        <v>6.124657788065667</v>
      </c>
      <c r="AI96" s="49"/>
    </row>
    <row r="97" spans="1:35" x14ac:dyDescent="0.2">
      <c r="A97" s="14" t="s">
        <v>22</v>
      </c>
      <c r="B97" s="15">
        <v>41205</v>
      </c>
      <c r="C97" s="16">
        <v>6.2</v>
      </c>
      <c r="D97" s="16">
        <v>6.16</v>
      </c>
      <c r="E97" s="16">
        <v>6.27</v>
      </c>
      <c r="F97" s="16">
        <f t="shared" si="26"/>
        <v>-8.0000000000000071E-2</v>
      </c>
      <c r="G97" s="14" t="str">
        <f t="shared" si="18"/>
        <v/>
      </c>
      <c r="H97" s="14">
        <f t="shared" si="19"/>
        <v>8.0000000000000071E-2</v>
      </c>
      <c r="I97" s="16">
        <f t="shared" si="27"/>
        <v>47.368421052631554</v>
      </c>
      <c r="K97" s="46"/>
      <c r="L97" s="16">
        <f t="shared" si="28"/>
        <v>6.35</v>
      </c>
      <c r="M97" s="16">
        <f t="shared" si="29"/>
        <v>6.08</v>
      </c>
      <c r="N97" s="28">
        <f t="shared" si="20"/>
        <v>0.44444444444444553</v>
      </c>
      <c r="O97" s="28">
        <f t="shared" si="30"/>
        <v>0.61728395061728492</v>
      </c>
      <c r="P97" s="28">
        <f t="shared" si="21"/>
        <v>0.61728395061728492</v>
      </c>
      <c r="Q97" s="28">
        <f t="shared" si="31"/>
        <v>0.7431596000223456</v>
      </c>
      <c r="T97" s="47"/>
      <c r="U97" s="41">
        <f t="shared" si="22"/>
        <v>6.2608691661113642</v>
      </c>
      <c r="V97" s="16"/>
      <c r="W97" s="41">
        <f t="shared" si="23"/>
        <v>6.3195859903847573</v>
      </c>
      <c r="Y97" s="41">
        <f t="shared" si="24"/>
        <v>-5.8716824273393087E-2</v>
      </c>
      <c r="Z97" s="41">
        <f t="shared" si="25"/>
        <v>-7.2041901872376551E-2</v>
      </c>
      <c r="AD97" s="48"/>
      <c r="AE97" s="45">
        <f t="shared" si="32"/>
        <v>6.2624999999999993</v>
      </c>
      <c r="AF97" s="45">
        <f t="shared" si="33"/>
        <v>7.6411713761700181E-2</v>
      </c>
      <c r="AG97" s="27">
        <f t="shared" si="34"/>
        <v>6.4153234275233997</v>
      </c>
      <c r="AH97" s="27">
        <f t="shared" si="35"/>
        <v>6.1096765724765989</v>
      </c>
      <c r="AI97" s="49"/>
    </row>
    <row r="98" spans="1:35" x14ac:dyDescent="0.2">
      <c r="A98" s="14" t="s">
        <v>22</v>
      </c>
      <c r="B98" s="15">
        <v>41204</v>
      </c>
      <c r="C98" s="16">
        <v>6.28</v>
      </c>
      <c r="D98" s="16">
        <v>6.2</v>
      </c>
      <c r="E98" s="16">
        <v>6.29</v>
      </c>
      <c r="F98" s="16">
        <f t="shared" si="26"/>
        <v>2.0000000000000462E-2</v>
      </c>
      <c r="G98" s="14">
        <f t="shared" si="18"/>
        <v>2.0000000000000462E-2</v>
      </c>
      <c r="H98" s="14" t="str">
        <f t="shared" si="19"/>
        <v/>
      </c>
      <c r="I98" s="16">
        <f t="shared" si="27"/>
        <v>52.941176470588267</v>
      </c>
      <c r="K98" s="46"/>
      <c r="L98" s="16">
        <f t="shared" si="28"/>
        <v>6.35</v>
      </c>
      <c r="M98" s="16">
        <f t="shared" si="29"/>
        <v>6.08</v>
      </c>
      <c r="N98" s="28">
        <f t="shared" si="20"/>
        <v>0.74074074074074259</v>
      </c>
      <c r="O98" s="28">
        <f t="shared" si="30"/>
        <v>0.78964862298195726</v>
      </c>
      <c r="P98" s="28">
        <f t="shared" si="21"/>
        <v>0.78964862298195726</v>
      </c>
      <c r="Q98" s="28">
        <f t="shared" si="31"/>
        <v>0.68335288531366978</v>
      </c>
      <c r="T98" s="47"/>
      <c r="U98" s="41">
        <f t="shared" si="22"/>
        <v>6.2719362872225215</v>
      </c>
      <c r="V98" s="16"/>
      <c r="W98" s="41">
        <f t="shared" si="23"/>
        <v>6.3291528696155384</v>
      </c>
      <c r="Y98" s="41">
        <f t="shared" si="24"/>
        <v>-5.7216582393016857E-2</v>
      </c>
      <c r="Z98" s="41">
        <f t="shared" si="25"/>
        <v>-7.5373171272122425E-2</v>
      </c>
      <c r="AD98" s="48"/>
      <c r="AE98" s="45">
        <f t="shared" si="32"/>
        <v>6.2754999999999992</v>
      </c>
      <c r="AF98" s="45">
        <f t="shared" si="33"/>
        <v>8.6166989038726438E-2</v>
      </c>
      <c r="AG98" s="27">
        <f t="shared" si="34"/>
        <v>6.4478339780774521</v>
      </c>
      <c r="AH98" s="27">
        <f t="shared" si="35"/>
        <v>6.1031660219225463</v>
      </c>
      <c r="AI98" s="49"/>
    </row>
    <row r="99" spans="1:35" x14ac:dyDescent="0.2">
      <c r="A99" s="14" t="s">
        <v>22</v>
      </c>
      <c r="B99" s="15">
        <v>41201</v>
      </c>
      <c r="C99" s="16">
        <v>6.26</v>
      </c>
      <c r="D99" s="16">
        <v>6.25</v>
      </c>
      <c r="E99" s="16">
        <v>6.35</v>
      </c>
      <c r="F99" s="16">
        <f t="shared" si="26"/>
        <v>-7.0000000000000284E-2</v>
      </c>
      <c r="G99" s="14" t="str">
        <f t="shared" si="18"/>
        <v/>
      </c>
      <c r="H99" s="14">
        <f t="shared" si="19"/>
        <v>7.0000000000000284E-2</v>
      </c>
      <c r="I99" s="16">
        <f t="shared" si="27"/>
        <v>51.020408163265294</v>
      </c>
      <c r="K99" s="46"/>
      <c r="L99" s="16">
        <f t="shared" si="28"/>
        <v>6.35</v>
      </c>
      <c r="M99" s="16">
        <f t="shared" si="29"/>
        <v>6.08</v>
      </c>
      <c r="N99" s="28">
        <f t="shared" si="20"/>
        <v>0.66666666666666663</v>
      </c>
      <c r="O99" s="28">
        <f t="shared" si="30"/>
        <v>0.86372269705603089</v>
      </c>
      <c r="P99" s="28">
        <f t="shared" si="21"/>
        <v>0.86372269705603089</v>
      </c>
      <c r="Q99" s="28">
        <f t="shared" si="31"/>
        <v>0.54593598123009868</v>
      </c>
      <c r="T99" s="47"/>
      <c r="U99" s="41">
        <f t="shared" si="22"/>
        <v>6.2704701576266162</v>
      </c>
      <c r="V99" s="16"/>
      <c r="W99" s="41">
        <f t="shared" si="23"/>
        <v>6.3330850991847809</v>
      </c>
      <c r="Y99" s="41">
        <f t="shared" si="24"/>
        <v>-6.2614941558164716E-2</v>
      </c>
      <c r="Z99" s="41">
        <f t="shared" si="25"/>
        <v>-7.9912318491898809E-2</v>
      </c>
      <c r="AD99" s="48"/>
      <c r="AE99" s="45">
        <f t="shared" si="32"/>
        <v>6.2824999999999989</v>
      </c>
      <c r="AF99" s="45">
        <f t="shared" si="33"/>
        <v>9.1753746517512863E-2</v>
      </c>
      <c r="AG99" s="27">
        <f t="shared" si="34"/>
        <v>6.4660074930350246</v>
      </c>
      <c r="AH99" s="27">
        <f t="shared" si="35"/>
        <v>6.0989925069649731</v>
      </c>
      <c r="AI99" s="49"/>
    </row>
    <row r="100" spans="1:35" x14ac:dyDescent="0.2">
      <c r="A100" s="14" t="s">
        <v>22</v>
      </c>
      <c r="B100" s="15">
        <v>41200</v>
      </c>
      <c r="C100" s="16">
        <v>6.33</v>
      </c>
      <c r="D100" s="16">
        <v>6.25</v>
      </c>
      <c r="E100" s="16">
        <v>6.34</v>
      </c>
      <c r="F100" s="16">
        <f t="shared" si="26"/>
        <v>-9.9999999999997868E-3</v>
      </c>
      <c r="G100" s="14" t="str">
        <f t="shared" si="18"/>
        <v/>
      </c>
      <c r="H100" s="14">
        <f t="shared" si="19"/>
        <v>9.9999999999997868E-3</v>
      </c>
      <c r="I100" s="16">
        <f t="shared" si="27"/>
        <v>48.076923076923109</v>
      </c>
      <c r="K100" s="46"/>
      <c r="L100" s="16">
        <f t="shared" si="28"/>
        <v>6.34</v>
      </c>
      <c r="M100" s="16">
        <f t="shared" si="29"/>
        <v>6.08</v>
      </c>
      <c r="N100" s="28">
        <f t="shared" si="20"/>
        <v>0.96153846153846234</v>
      </c>
      <c r="O100" s="28">
        <f t="shared" si="30"/>
        <v>0.8571867493436125</v>
      </c>
      <c r="P100" s="28">
        <f t="shared" si="21"/>
        <v>0.8571867493436125</v>
      </c>
      <c r="Q100" s="28">
        <f t="shared" si="31"/>
        <v>0.38705145567890631</v>
      </c>
      <c r="T100" s="47"/>
      <c r="U100" s="41">
        <f t="shared" si="22"/>
        <v>6.2723738226496373</v>
      </c>
      <c r="V100" s="16"/>
      <c r="W100" s="41">
        <f t="shared" si="23"/>
        <v>6.3389319071195631</v>
      </c>
      <c r="Y100" s="41">
        <f t="shared" si="24"/>
        <v>-6.6558084469925838E-2</v>
      </c>
      <c r="Z100" s="41">
        <f t="shared" si="25"/>
        <v>-8.423666272533234E-2</v>
      </c>
      <c r="AD100" s="48"/>
      <c r="AE100" s="45">
        <f t="shared" si="32"/>
        <v>6.2965</v>
      </c>
      <c r="AF100" s="45">
        <f t="shared" si="33"/>
        <v>0.10729748366108127</v>
      </c>
      <c r="AG100" s="27">
        <f t="shared" si="34"/>
        <v>6.5110949673221628</v>
      </c>
      <c r="AH100" s="27">
        <f t="shared" si="35"/>
        <v>6.0819050326778372</v>
      </c>
      <c r="AI100" s="49"/>
    </row>
    <row r="101" spans="1:35" x14ac:dyDescent="0.2">
      <c r="A101" s="14" t="s">
        <v>22</v>
      </c>
      <c r="B101" s="15">
        <v>41199</v>
      </c>
      <c r="C101" s="16">
        <v>6.34</v>
      </c>
      <c r="D101" s="16">
        <v>6.22</v>
      </c>
      <c r="E101" s="16">
        <v>6.34</v>
      </c>
      <c r="F101" s="16">
        <f t="shared" si="26"/>
        <v>4.0000000000000036E-2</v>
      </c>
      <c r="G101" s="14">
        <f t="shared" si="18"/>
        <v>4.0000000000000036E-2</v>
      </c>
      <c r="H101" s="14" t="str">
        <f t="shared" si="19"/>
        <v/>
      </c>
      <c r="I101" s="16">
        <f t="shared" si="27"/>
        <v>46.296296296296283</v>
      </c>
      <c r="K101" s="46"/>
      <c r="L101" s="16">
        <f t="shared" si="28"/>
        <v>6.35</v>
      </c>
      <c r="M101" s="16">
        <f t="shared" si="29"/>
        <v>6.08</v>
      </c>
      <c r="N101" s="28">
        <f t="shared" si="20"/>
        <v>0.96296296296296369</v>
      </c>
      <c r="O101" s="28">
        <f t="shared" si="30"/>
        <v>0.58795598011284256</v>
      </c>
      <c r="P101" s="28">
        <f t="shared" si="21"/>
        <v>0.58795598011284256</v>
      </c>
      <c r="Q101" s="28">
        <f t="shared" si="31"/>
        <v>0.22642491662099454</v>
      </c>
      <c r="T101" s="47"/>
      <c r="U101" s="41">
        <f t="shared" si="22"/>
        <v>6.2618963358586628</v>
      </c>
      <c r="V101" s="16"/>
      <c r="W101" s="41">
        <f t="shared" si="23"/>
        <v>6.3396464596891287</v>
      </c>
      <c r="Y101" s="41">
        <f t="shared" si="24"/>
        <v>-7.7750123830465867E-2</v>
      </c>
      <c r="Z101" s="41">
        <f t="shared" si="25"/>
        <v>-8.8656307289183944E-2</v>
      </c>
      <c r="AD101" s="48"/>
      <c r="AE101" s="45">
        <f t="shared" si="32"/>
        <v>6.3014999999999999</v>
      </c>
      <c r="AF101" s="45">
        <f t="shared" si="33"/>
        <v>0.11100788260299355</v>
      </c>
      <c r="AG101" s="27">
        <f t="shared" si="34"/>
        <v>6.5235157652059872</v>
      </c>
      <c r="AH101" s="27">
        <f t="shared" si="35"/>
        <v>6.0794842347940126</v>
      </c>
      <c r="AI101" s="49"/>
    </row>
    <row r="102" spans="1:35" x14ac:dyDescent="0.2">
      <c r="A102" s="14" t="s">
        <v>22</v>
      </c>
      <c r="B102" s="15">
        <v>41198</v>
      </c>
      <c r="C102" s="16">
        <v>6.3</v>
      </c>
      <c r="D102" s="16">
        <v>6.11</v>
      </c>
      <c r="E102" s="16">
        <v>6.3</v>
      </c>
      <c r="F102" s="16">
        <f t="shared" si="26"/>
        <v>0.16000000000000014</v>
      </c>
      <c r="G102" s="14">
        <f t="shared" si="18"/>
        <v>0.16000000000000014</v>
      </c>
      <c r="H102" s="14" t="str">
        <f t="shared" si="19"/>
        <v/>
      </c>
      <c r="I102" s="16">
        <f t="shared" si="27"/>
        <v>37.499999999999915</v>
      </c>
      <c r="K102" s="46"/>
      <c r="L102" s="16">
        <f t="shared" si="28"/>
        <v>6.42</v>
      </c>
      <c r="M102" s="16">
        <f t="shared" si="29"/>
        <v>6.08</v>
      </c>
      <c r="N102" s="28">
        <f t="shared" si="20"/>
        <v>0.64705882352941135</v>
      </c>
      <c r="O102" s="28">
        <f t="shared" si="30"/>
        <v>0.31825037707390574</v>
      </c>
      <c r="P102" s="28">
        <f t="shared" si="21"/>
        <v>0.31825037707390574</v>
      </c>
      <c r="Q102" s="28">
        <f t="shared" si="31"/>
        <v>0.12504993681464219</v>
      </c>
      <c r="T102" s="47"/>
      <c r="U102" s="41">
        <f t="shared" si="22"/>
        <v>6.2476956696511472</v>
      </c>
      <c r="V102" s="16"/>
      <c r="W102" s="41">
        <f t="shared" si="23"/>
        <v>6.339618176464259</v>
      </c>
      <c r="Y102" s="41">
        <f t="shared" si="24"/>
        <v>-9.192250681311176E-2</v>
      </c>
      <c r="Z102" s="41">
        <f t="shared" si="25"/>
        <v>-9.1382853153863464E-2</v>
      </c>
      <c r="AD102" s="48"/>
      <c r="AE102" s="45">
        <f t="shared" si="32"/>
        <v>6.3064999999999998</v>
      </c>
      <c r="AF102" s="45">
        <f t="shared" si="33"/>
        <v>0.11481615739955769</v>
      </c>
      <c r="AG102" s="27">
        <f t="shared" si="34"/>
        <v>6.5361323147991151</v>
      </c>
      <c r="AH102" s="27">
        <f t="shared" si="35"/>
        <v>6.0768676852008845</v>
      </c>
      <c r="AI102" s="49"/>
    </row>
    <row r="103" spans="1:35" x14ac:dyDescent="0.2">
      <c r="A103" s="14" t="s">
        <v>22</v>
      </c>
      <c r="B103" s="15">
        <v>41197</v>
      </c>
      <c r="C103" s="16">
        <v>6.14</v>
      </c>
      <c r="D103" s="16">
        <v>6.09</v>
      </c>
      <c r="E103" s="16">
        <v>6.16</v>
      </c>
      <c r="F103" s="16">
        <f t="shared" si="26"/>
        <v>0</v>
      </c>
      <c r="G103" s="14" t="str">
        <f t="shared" si="18"/>
        <v/>
      </c>
      <c r="H103" s="14" t="str">
        <f t="shared" si="19"/>
        <v/>
      </c>
      <c r="I103" s="16">
        <f t="shared" si="27"/>
        <v>11.904761904761699</v>
      </c>
      <c r="K103" s="46"/>
      <c r="L103" s="16">
        <f t="shared" si="28"/>
        <v>6.47</v>
      </c>
      <c r="M103" s="16">
        <f t="shared" si="29"/>
        <v>6.08</v>
      </c>
      <c r="N103" s="28">
        <f t="shared" si="20"/>
        <v>0.15384615384615297</v>
      </c>
      <c r="O103" s="28">
        <f t="shared" si="30"/>
        <v>0.10256410256410198</v>
      </c>
      <c r="P103" s="28">
        <f t="shared" si="21"/>
        <v>0.10256410256410198</v>
      </c>
      <c r="Q103" s="28">
        <f t="shared" si="31"/>
        <v>8.2345807345807001E-2</v>
      </c>
      <c r="T103" s="47"/>
      <c r="U103" s="41">
        <f t="shared" si="22"/>
        <v>6.2381857914059013</v>
      </c>
      <c r="V103" s="16"/>
      <c r="W103" s="41">
        <f t="shared" si="23"/>
        <v>6.3427876305813999</v>
      </c>
      <c r="Y103" s="41">
        <f t="shared" si="24"/>
        <v>-0.10460183917549859</v>
      </c>
      <c r="Z103" s="41">
        <f t="shared" si="25"/>
        <v>-9.124793973905139E-2</v>
      </c>
      <c r="AD103" s="48"/>
      <c r="AE103" s="45">
        <f t="shared" si="32"/>
        <v>6.3164999999999996</v>
      </c>
      <c r="AF103" s="45">
        <f t="shared" si="33"/>
        <v>0.1222814376755524</v>
      </c>
      <c r="AG103" s="27">
        <f t="shared" si="34"/>
        <v>6.5610628753511042</v>
      </c>
      <c r="AH103" s="27">
        <f t="shared" si="35"/>
        <v>6.0719371246488949</v>
      </c>
      <c r="AI103" s="49"/>
    </row>
    <row r="104" spans="1:35" x14ac:dyDescent="0.2">
      <c r="A104" s="14" t="s">
        <v>22</v>
      </c>
      <c r="B104" s="15">
        <v>41194</v>
      </c>
      <c r="C104" s="16">
        <v>6.14</v>
      </c>
      <c r="D104" s="16">
        <v>6.08</v>
      </c>
      <c r="E104" s="16">
        <v>6.17</v>
      </c>
      <c r="F104" s="16">
        <f t="shared" si="26"/>
        <v>-1.0000000000000675E-2</v>
      </c>
      <c r="G104" s="14" t="str">
        <f t="shared" si="18"/>
        <v/>
      </c>
      <c r="H104" s="14">
        <f t="shared" si="19"/>
        <v>1.0000000000000675E-2</v>
      </c>
      <c r="I104" s="16">
        <f t="shared" si="27"/>
        <v>19.565217391304202</v>
      </c>
      <c r="K104" s="46"/>
      <c r="L104" s="16">
        <f t="shared" si="28"/>
        <v>6.47</v>
      </c>
      <c r="M104" s="16">
        <f t="shared" si="29"/>
        <v>6.08</v>
      </c>
      <c r="N104" s="28">
        <f t="shared" si="20"/>
        <v>0.15384615384615297</v>
      </c>
      <c r="O104" s="28">
        <f t="shared" si="30"/>
        <v>6.9300069300068615E-2</v>
      </c>
      <c r="P104" s="28">
        <f t="shared" si="21"/>
        <v>6.9300069300068615E-2</v>
      </c>
      <c r="Q104" s="28">
        <f t="shared" si="31"/>
        <v>7.8746328746328448E-2</v>
      </c>
      <c r="T104" s="47"/>
      <c r="U104" s="41">
        <f t="shared" si="22"/>
        <v>6.2560377534797018</v>
      </c>
      <c r="V104" s="16"/>
      <c r="W104" s="41">
        <f t="shared" si="23"/>
        <v>6.3590106410279121</v>
      </c>
      <c r="Y104" s="41">
        <f t="shared" si="24"/>
        <v>-0.10297288754821032</v>
      </c>
      <c r="Z104" s="41">
        <f t="shared" si="25"/>
        <v>-8.7909464879939586E-2</v>
      </c>
      <c r="AD104" s="48"/>
      <c r="AE104" s="45">
        <f t="shared" si="32"/>
        <v>6.3379999999999992</v>
      </c>
      <c r="AF104" s="45">
        <f t="shared" si="33"/>
        <v>0.12706691150728425</v>
      </c>
      <c r="AG104" s="27">
        <f t="shared" si="34"/>
        <v>6.5921338230145681</v>
      </c>
      <c r="AH104" s="27">
        <f t="shared" si="35"/>
        <v>6.0838661769854303</v>
      </c>
      <c r="AI104" s="49"/>
    </row>
    <row r="105" spans="1:35" x14ac:dyDescent="0.2">
      <c r="A105" s="14" t="s">
        <v>22</v>
      </c>
      <c r="B105" s="15">
        <v>41193</v>
      </c>
      <c r="C105" s="16">
        <v>6.15</v>
      </c>
      <c r="D105" s="16">
        <v>6.15</v>
      </c>
      <c r="E105" s="16">
        <v>6.23</v>
      </c>
      <c r="F105" s="16">
        <f t="shared" si="26"/>
        <v>-6.9999999999999396E-2</v>
      </c>
      <c r="G105" s="14" t="str">
        <f t="shared" si="18"/>
        <v/>
      </c>
      <c r="H105" s="14">
        <f t="shared" si="19"/>
        <v>6.9999999999999396E-2</v>
      </c>
      <c r="I105" s="16">
        <f t="shared" si="27"/>
        <v>15.789473684210421</v>
      </c>
      <c r="K105" s="46"/>
      <c r="L105" s="16">
        <f t="shared" si="28"/>
        <v>6.48</v>
      </c>
      <c r="M105" s="16">
        <f t="shared" si="29"/>
        <v>6.15</v>
      </c>
      <c r="N105" s="28">
        <f t="shared" si="20"/>
        <v>0</v>
      </c>
      <c r="O105" s="28">
        <f t="shared" si="30"/>
        <v>5.4054054054053689E-2</v>
      </c>
      <c r="P105" s="28">
        <f t="shared" si="21"/>
        <v>5.4054054054053689E-2</v>
      </c>
      <c r="Q105" s="28">
        <f t="shared" si="31"/>
        <v>7.6394251394251128E-2</v>
      </c>
      <c r="T105" s="47"/>
      <c r="U105" s="41">
        <f t="shared" si="22"/>
        <v>6.2771355268396478</v>
      </c>
      <c r="V105" s="16"/>
      <c r="W105" s="41">
        <f t="shared" si="23"/>
        <v>6.3765314923101455</v>
      </c>
      <c r="Y105" s="41">
        <f t="shared" si="24"/>
        <v>-9.9395965470497671E-2</v>
      </c>
      <c r="Z105" s="41">
        <f t="shared" si="25"/>
        <v>-8.4143609212871895E-2</v>
      </c>
      <c r="AD105" s="48"/>
      <c r="AE105" s="45">
        <f t="shared" si="32"/>
        <v>6.3685</v>
      </c>
      <c r="AF105" s="45">
        <f t="shared" si="33"/>
        <v>0.14745423018686168</v>
      </c>
      <c r="AG105" s="27">
        <f t="shared" si="34"/>
        <v>6.6634084603737236</v>
      </c>
      <c r="AH105" s="27">
        <f t="shared" si="35"/>
        <v>6.0735915396262765</v>
      </c>
      <c r="AI105" s="49"/>
    </row>
    <row r="106" spans="1:35" x14ac:dyDescent="0.2">
      <c r="A106" s="14" t="s">
        <v>22</v>
      </c>
      <c r="B106" s="15">
        <v>41192</v>
      </c>
      <c r="C106" s="16">
        <v>6.22</v>
      </c>
      <c r="D106" s="16">
        <v>6.2</v>
      </c>
      <c r="E106" s="16">
        <v>6.23</v>
      </c>
      <c r="F106" s="16">
        <f t="shared" si="26"/>
        <v>-2.0000000000000462E-2</v>
      </c>
      <c r="G106" s="14" t="str">
        <f t="shared" si="18"/>
        <v/>
      </c>
      <c r="H106" s="14">
        <f t="shared" si="19"/>
        <v>2.0000000000000462E-2</v>
      </c>
      <c r="I106" s="16">
        <f t="shared" si="27"/>
        <v>32.786885245901601</v>
      </c>
      <c r="K106" s="46"/>
      <c r="L106" s="16">
        <f t="shared" si="28"/>
        <v>6.57</v>
      </c>
      <c r="M106" s="16">
        <f t="shared" si="29"/>
        <v>6.2</v>
      </c>
      <c r="N106" s="28">
        <f t="shared" si="20"/>
        <v>5.4054054054052884E-2</v>
      </c>
      <c r="O106" s="28">
        <f t="shared" si="30"/>
        <v>8.1081081081080933E-2</v>
      </c>
      <c r="P106" s="28">
        <f t="shared" si="21"/>
        <v>8.1081081081080933E-2</v>
      </c>
      <c r="Q106" s="28">
        <f t="shared" si="31"/>
        <v>7.1322146322146007E-2</v>
      </c>
      <c r="T106" s="47"/>
      <c r="U106" s="41">
        <f t="shared" si="22"/>
        <v>6.3002510771741296</v>
      </c>
      <c r="V106" s="16"/>
      <c r="W106" s="41">
        <f t="shared" si="23"/>
        <v>6.3946540116949571</v>
      </c>
      <c r="Y106" s="41">
        <f t="shared" si="24"/>
        <v>-9.4402934520827486E-2</v>
      </c>
      <c r="Z106" s="41">
        <f t="shared" si="25"/>
        <v>-8.0330520148465451E-2</v>
      </c>
      <c r="AD106" s="48"/>
      <c r="AE106" s="45">
        <f t="shared" si="32"/>
        <v>6.3950000000000005</v>
      </c>
      <c r="AF106" s="45">
        <f t="shared" si="33"/>
        <v>0.15331340450201994</v>
      </c>
      <c r="AG106" s="27">
        <f t="shared" si="34"/>
        <v>6.7016268090040407</v>
      </c>
      <c r="AH106" s="27">
        <f t="shared" si="35"/>
        <v>6.0883731909959602</v>
      </c>
      <c r="AI106" s="49"/>
    </row>
    <row r="107" spans="1:35" x14ac:dyDescent="0.2">
      <c r="A107" s="14" t="s">
        <v>22</v>
      </c>
      <c r="B107" s="15">
        <v>41191</v>
      </c>
      <c r="C107" s="16">
        <v>6.24</v>
      </c>
      <c r="D107" s="16">
        <v>6.2</v>
      </c>
      <c r="E107" s="16">
        <v>6.24</v>
      </c>
      <c r="F107" s="16">
        <f t="shared" si="26"/>
        <v>9.9999999999997868E-3</v>
      </c>
      <c r="G107" s="14">
        <f t="shared" si="18"/>
        <v>9.9999999999997868E-3</v>
      </c>
      <c r="H107" s="14" t="str">
        <f t="shared" si="19"/>
        <v/>
      </c>
      <c r="I107" s="16">
        <f t="shared" si="27"/>
        <v>33.333333333333286</v>
      </c>
      <c r="K107" s="46"/>
      <c r="L107" s="16">
        <f t="shared" si="28"/>
        <v>6.57</v>
      </c>
      <c r="M107" s="16">
        <f t="shared" si="29"/>
        <v>6.2</v>
      </c>
      <c r="N107" s="28">
        <f t="shared" si="20"/>
        <v>0.10810810810810817</v>
      </c>
      <c r="O107" s="28">
        <f t="shared" si="30"/>
        <v>0.10472972972972978</v>
      </c>
      <c r="P107" s="28">
        <f t="shared" si="21"/>
        <v>0.10472972972972978</v>
      </c>
      <c r="Q107" s="28">
        <f t="shared" si="31"/>
        <v>5.7670032670032345E-2</v>
      </c>
      <c r="T107" s="47"/>
      <c r="U107" s="41">
        <f t="shared" si="22"/>
        <v>6.314842182114881</v>
      </c>
      <c r="V107" s="16"/>
      <c r="W107" s="41">
        <f t="shared" si="23"/>
        <v>6.4086263326305541</v>
      </c>
      <c r="Y107" s="41">
        <f t="shared" si="24"/>
        <v>-9.3784150515673126E-2</v>
      </c>
      <c r="Z107" s="41">
        <f t="shared" si="25"/>
        <v>-7.6812416555374949E-2</v>
      </c>
      <c r="AD107" s="48"/>
      <c r="AE107" s="45">
        <f t="shared" si="32"/>
        <v>6.4139999999999997</v>
      </c>
      <c r="AF107" s="45">
        <f t="shared" si="33"/>
        <v>0.15399350635659925</v>
      </c>
      <c r="AG107" s="27">
        <f t="shared" si="34"/>
        <v>6.721987012713198</v>
      </c>
      <c r="AH107" s="27">
        <f t="shared" si="35"/>
        <v>6.1060129872868014</v>
      </c>
      <c r="AI107" s="49"/>
    </row>
    <row r="108" spans="1:35" x14ac:dyDescent="0.2">
      <c r="A108" s="14" t="s">
        <v>22</v>
      </c>
      <c r="B108" s="15">
        <v>41190</v>
      </c>
      <c r="C108" s="16">
        <v>6.23</v>
      </c>
      <c r="D108" s="16">
        <v>6.2</v>
      </c>
      <c r="E108" s="16">
        <v>6.25</v>
      </c>
      <c r="F108" s="16">
        <f t="shared" si="26"/>
        <v>-3.9999999999999147E-2</v>
      </c>
      <c r="G108" s="14" t="str">
        <f t="shared" si="18"/>
        <v/>
      </c>
      <c r="H108" s="14">
        <f t="shared" si="19"/>
        <v>3.9999999999999147E-2</v>
      </c>
      <c r="I108" s="16">
        <f t="shared" si="27"/>
        <v>29.230769230769212</v>
      </c>
      <c r="K108" s="46"/>
      <c r="L108" s="16">
        <f t="shared" si="28"/>
        <v>6.57</v>
      </c>
      <c r="M108" s="16">
        <f t="shared" si="29"/>
        <v>6.2</v>
      </c>
      <c r="N108" s="28">
        <f t="shared" si="20"/>
        <v>8.1081081081081724E-2</v>
      </c>
      <c r="O108" s="28">
        <f t="shared" si="30"/>
        <v>8.4566709566709253E-2</v>
      </c>
      <c r="P108" s="28">
        <f t="shared" si="21"/>
        <v>8.4566709566709253E-2</v>
      </c>
      <c r="Q108" s="28">
        <f t="shared" si="31"/>
        <v>4.9217267302373212E-2</v>
      </c>
      <c r="T108" s="47"/>
      <c r="U108" s="41">
        <f t="shared" si="22"/>
        <v>6.3284498515903138</v>
      </c>
      <c r="V108" s="16"/>
      <c r="W108" s="41">
        <f t="shared" si="23"/>
        <v>6.4221164392409982</v>
      </c>
      <c r="Y108" s="41">
        <f t="shared" si="24"/>
        <v>-9.3666587650684363E-2</v>
      </c>
      <c r="Z108" s="41">
        <f t="shared" si="25"/>
        <v>-7.2569483065300394E-2</v>
      </c>
      <c r="AD108" s="48"/>
      <c r="AE108" s="45">
        <f t="shared" si="32"/>
        <v>6.431</v>
      </c>
      <c r="AF108" s="45">
        <f t="shared" si="33"/>
        <v>0.15260733927305065</v>
      </c>
      <c r="AG108" s="27">
        <f t="shared" si="34"/>
        <v>6.7362146785461015</v>
      </c>
      <c r="AH108" s="27">
        <f t="shared" si="35"/>
        <v>6.1257853214538986</v>
      </c>
      <c r="AI108" s="49"/>
    </row>
    <row r="109" spans="1:35" x14ac:dyDescent="0.2">
      <c r="A109" s="14" t="s">
        <v>22</v>
      </c>
      <c r="B109" s="15">
        <v>41187</v>
      </c>
      <c r="C109" s="16">
        <v>6.27</v>
      </c>
      <c r="D109" s="16">
        <v>6.22</v>
      </c>
      <c r="E109" s="16">
        <v>6.29</v>
      </c>
      <c r="F109" s="16">
        <f t="shared" si="26"/>
        <v>1.9999999999999574E-2</v>
      </c>
      <c r="G109" s="14">
        <f t="shared" si="18"/>
        <v>1.9999999999999574E-2</v>
      </c>
      <c r="H109" s="14" t="str">
        <f t="shared" si="19"/>
        <v/>
      </c>
      <c r="I109" s="16">
        <f t="shared" si="27"/>
        <v>27.941176470588175</v>
      </c>
      <c r="K109" s="46"/>
      <c r="L109" s="16">
        <f t="shared" si="28"/>
        <v>6.62</v>
      </c>
      <c r="M109" s="16">
        <f t="shared" si="29"/>
        <v>6.22</v>
      </c>
      <c r="N109" s="28">
        <f t="shared" si="20"/>
        <v>0.12499999999999944</v>
      </c>
      <c r="O109" s="28">
        <f t="shared" si="30"/>
        <v>5.7539682539682023E-2</v>
      </c>
      <c r="P109" s="28">
        <f t="shared" si="21"/>
        <v>5.7539682539682023E-2</v>
      </c>
      <c r="Q109" s="28">
        <f t="shared" si="31"/>
        <v>5.2839064009276314E-2</v>
      </c>
      <c r="T109" s="47"/>
      <c r="U109" s="41">
        <f t="shared" si="22"/>
        <v>6.3463498246067349</v>
      </c>
      <c r="V109" s="16"/>
      <c r="W109" s="41">
        <f t="shared" si="23"/>
        <v>6.4374857543802779</v>
      </c>
      <c r="Y109" s="41">
        <f t="shared" si="24"/>
        <v>-9.1135929773543012E-2</v>
      </c>
      <c r="Z109" s="41">
        <f t="shared" si="25"/>
        <v>-6.7295206918954395E-2</v>
      </c>
      <c r="AD109" s="48"/>
      <c r="AE109" s="45">
        <f t="shared" si="32"/>
        <v>6.4485000000000001</v>
      </c>
      <c r="AF109" s="45">
        <f t="shared" si="33"/>
        <v>0.14856900753521912</v>
      </c>
      <c r="AG109" s="27">
        <f t="shared" si="34"/>
        <v>6.7456380150704387</v>
      </c>
      <c r="AH109" s="27">
        <f t="shared" si="35"/>
        <v>6.1513619849295615</v>
      </c>
      <c r="AI109" s="49"/>
    </row>
    <row r="110" spans="1:35" x14ac:dyDescent="0.2">
      <c r="A110" s="14" t="s">
        <v>22</v>
      </c>
      <c r="B110" s="15">
        <v>41186</v>
      </c>
      <c r="C110" s="16">
        <v>6.25</v>
      </c>
      <c r="D110" s="16">
        <v>6.25</v>
      </c>
      <c r="E110" s="16">
        <v>6.29</v>
      </c>
      <c r="F110" s="16">
        <f t="shared" si="26"/>
        <v>1.9999999999999574E-2</v>
      </c>
      <c r="G110" s="14">
        <f t="shared" si="18"/>
        <v>1.9999999999999574E-2</v>
      </c>
      <c r="H110" s="14" t="str">
        <f t="shared" si="19"/>
        <v/>
      </c>
      <c r="I110" s="16">
        <f t="shared" si="27"/>
        <v>20.238095238095227</v>
      </c>
      <c r="K110" s="46"/>
      <c r="L110" s="16">
        <f t="shared" si="28"/>
        <v>6.65</v>
      </c>
      <c r="M110" s="16">
        <f t="shared" si="29"/>
        <v>6.23</v>
      </c>
      <c r="N110" s="28">
        <f t="shared" si="20"/>
        <v>4.761904761904661E-2</v>
      </c>
      <c r="O110" s="28">
        <f t="shared" si="30"/>
        <v>2.8693528693528092E-2</v>
      </c>
      <c r="P110" s="28">
        <f t="shared" si="21"/>
        <v>2.8693528693528092E-2</v>
      </c>
      <c r="Q110" s="28">
        <f t="shared" si="31"/>
        <v>8.1563235818554666E-2</v>
      </c>
      <c r="T110" s="47"/>
      <c r="U110" s="41">
        <f t="shared" si="22"/>
        <v>6.360231610898869</v>
      </c>
      <c r="V110" s="16"/>
      <c r="W110" s="41">
        <f t="shared" si="23"/>
        <v>6.4508846147307004</v>
      </c>
      <c r="Y110" s="41">
        <f t="shared" si="24"/>
        <v>-9.0653003831831391E-2</v>
      </c>
      <c r="Z110" s="41">
        <f t="shared" si="25"/>
        <v>-6.1335026205307237E-2</v>
      </c>
      <c r="AD110" s="48"/>
      <c r="AE110" s="45">
        <f t="shared" si="32"/>
        <v>6.4655000000000005</v>
      </c>
      <c r="AF110" s="45">
        <f t="shared" si="33"/>
        <v>0.14661087954173113</v>
      </c>
      <c r="AG110" s="27">
        <f t="shared" si="34"/>
        <v>6.7587217590834623</v>
      </c>
      <c r="AH110" s="27">
        <f t="shared" si="35"/>
        <v>6.1722782409165386</v>
      </c>
      <c r="AI110" s="49"/>
    </row>
    <row r="111" spans="1:35" x14ac:dyDescent="0.2">
      <c r="A111" s="14" t="s">
        <v>22</v>
      </c>
      <c r="B111" s="15">
        <v>41185</v>
      </c>
      <c r="C111" s="16">
        <v>6.23</v>
      </c>
      <c r="D111" s="16">
        <v>6.23</v>
      </c>
      <c r="E111" s="16">
        <v>6.28</v>
      </c>
      <c r="F111" s="16">
        <f t="shared" si="26"/>
        <v>-1.9999999999999574E-2</v>
      </c>
      <c r="G111" s="14" t="str">
        <f t="shared" si="18"/>
        <v/>
      </c>
      <c r="H111" s="14">
        <f t="shared" si="19"/>
        <v>1.9999999999999574E-2</v>
      </c>
      <c r="I111" s="16">
        <f t="shared" si="27"/>
        <v>24.719101123595564</v>
      </c>
      <c r="K111" s="46"/>
      <c r="L111" s="16">
        <f t="shared" si="28"/>
        <v>6.75</v>
      </c>
      <c r="M111" s="16">
        <f t="shared" si="29"/>
        <v>6.23</v>
      </c>
      <c r="N111" s="28">
        <f t="shared" si="20"/>
        <v>0</v>
      </c>
      <c r="O111" s="28">
        <f t="shared" si="30"/>
        <v>1.2820512820512558E-2</v>
      </c>
      <c r="P111" s="28">
        <f t="shared" si="21"/>
        <v>1.2820512820512558E-2</v>
      </c>
      <c r="Q111" s="28">
        <f t="shared" si="31"/>
        <v>0.12885483311015228</v>
      </c>
      <c r="T111" s="47"/>
      <c r="U111" s="41">
        <f t="shared" si="22"/>
        <v>6.3802737219713901</v>
      </c>
      <c r="V111" s="16"/>
      <c r="W111" s="41">
        <f t="shared" si="23"/>
        <v>6.4669553839091565</v>
      </c>
      <c r="Y111" s="41">
        <f t="shared" si="24"/>
        <v>-8.6681661937766386E-2</v>
      </c>
      <c r="Z111" s="41">
        <f t="shared" si="25"/>
        <v>-5.400553179867619E-2</v>
      </c>
      <c r="AD111" s="48"/>
      <c r="AE111" s="45">
        <f t="shared" si="32"/>
        <v>6.482499999999999</v>
      </c>
      <c r="AF111" s="45">
        <f t="shared" si="33"/>
        <v>0.14020966443152194</v>
      </c>
      <c r="AG111" s="27">
        <f t="shared" si="34"/>
        <v>6.7629193288630427</v>
      </c>
      <c r="AH111" s="27">
        <f t="shared" si="35"/>
        <v>6.2020806711369554</v>
      </c>
      <c r="AI111" s="49"/>
    </row>
    <row r="112" spans="1:35" x14ac:dyDescent="0.2">
      <c r="A112" s="14" t="s">
        <v>22</v>
      </c>
      <c r="B112" s="15">
        <v>41184</v>
      </c>
      <c r="C112" s="16">
        <v>6.25</v>
      </c>
      <c r="D112" s="16">
        <v>6.23</v>
      </c>
      <c r="E112" s="16">
        <v>6.29</v>
      </c>
      <c r="F112" s="16">
        <f t="shared" si="26"/>
        <v>0</v>
      </c>
      <c r="G112" s="14" t="str">
        <f t="shared" si="18"/>
        <v/>
      </c>
      <c r="H112" s="14" t="str">
        <f t="shared" si="19"/>
        <v/>
      </c>
      <c r="I112" s="16">
        <f t="shared" si="27"/>
        <v>31.578947368421083</v>
      </c>
      <c r="K112" s="46"/>
      <c r="L112" s="16">
        <f t="shared" si="28"/>
        <v>6.75</v>
      </c>
      <c r="M112" s="16">
        <f t="shared" si="29"/>
        <v>6.23</v>
      </c>
      <c r="N112" s="28">
        <f t="shared" si="20"/>
        <v>3.8461538461537673E-2</v>
      </c>
      <c r="O112" s="28">
        <f t="shared" si="30"/>
        <v>6.2465902891434145E-2</v>
      </c>
      <c r="P112" s="28">
        <f t="shared" si="21"/>
        <v>6.2465902891434145E-2</v>
      </c>
      <c r="Q112" s="28">
        <f t="shared" si="31"/>
        <v>0.18538163963695903</v>
      </c>
      <c r="T112" s="47"/>
      <c r="U112" s="41">
        <f t="shared" si="22"/>
        <v>6.4075962168752794</v>
      </c>
      <c r="V112" s="16"/>
      <c r="W112" s="41">
        <f t="shared" si="23"/>
        <v>6.4859118146218888</v>
      </c>
      <c r="Y112" s="41">
        <f t="shared" si="24"/>
        <v>-7.8315597746609455E-2</v>
      </c>
      <c r="Z112" s="41">
        <f t="shared" si="25"/>
        <v>-4.5836499263903638E-2</v>
      </c>
      <c r="AD112" s="48"/>
      <c r="AE112" s="45">
        <f t="shared" si="32"/>
        <v>6.5019999999999998</v>
      </c>
      <c r="AF112" s="45">
        <f t="shared" si="33"/>
        <v>0.13052202879207789</v>
      </c>
      <c r="AG112" s="27">
        <f t="shared" si="34"/>
        <v>6.7630440575841559</v>
      </c>
      <c r="AH112" s="27">
        <f t="shared" si="35"/>
        <v>6.2409559424158436</v>
      </c>
      <c r="AI112" s="49"/>
    </row>
    <row r="113" spans="1:35" x14ac:dyDescent="0.2">
      <c r="A113" s="14" t="s">
        <v>22</v>
      </c>
      <c r="B113" s="15">
        <v>41183</v>
      </c>
      <c r="C113" s="16">
        <v>6.25</v>
      </c>
      <c r="D113" s="16">
        <v>6.25</v>
      </c>
      <c r="E113" s="16">
        <v>6.33</v>
      </c>
      <c r="F113" s="16">
        <f t="shared" si="26"/>
        <v>-9.9999999999999645E-2</v>
      </c>
      <c r="G113" s="14" t="str">
        <f t="shared" si="18"/>
        <v/>
      </c>
      <c r="H113" s="14">
        <f t="shared" si="19"/>
        <v>9.9999999999999645E-2</v>
      </c>
      <c r="I113" s="16">
        <f t="shared" si="27"/>
        <v>32.989690721649495</v>
      </c>
      <c r="K113" s="46"/>
      <c r="L113" s="16">
        <f t="shared" si="28"/>
        <v>6.75</v>
      </c>
      <c r="M113" s="16">
        <f t="shared" si="29"/>
        <v>6.25</v>
      </c>
      <c r="N113" s="28">
        <f t="shared" si="20"/>
        <v>0</v>
      </c>
      <c r="O113" s="28">
        <f t="shared" si="30"/>
        <v>0.10267569310122478</v>
      </c>
      <c r="P113" s="28">
        <f t="shared" si="21"/>
        <v>0.10267569310122478</v>
      </c>
      <c r="Q113" s="28">
        <f t="shared" si="31"/>
        <v>0.24561573178594495</v>
      </c>
      <c r="T113" s="47"/>
      <c r="U113" s="41">
        <f t="shared" si="22"/>
        <v>6.4362500744889664</v>
      </c>
      <c r="V113" s="16"/>
      <c r="W113" s="41">
        <f t="shared" si="23"/>
        <v>6.5047847597916402</v>
      </c>
      <c r="Y113" s="41">
        <f t="shared" si="24"/>
        <v>-6.8534685302673815E-2</v>
      </c>
      <c r="Z113" s="41">
        <f t="shared" si="25"/>
        <v>-3.771672464322718E-2</v>
      </c>
      <c r="AD113" s="48"/>
      <c r="AE113" s="45">
        <f t="shared" si="32"/>
        <v>6.5230000000000006</v>
      </c>
      <c r="AF113" s="45">
        <f t="shared" si="33"/>
        <v>0.12178259317324459</v>
      </c>
      <c r="AG113" s="27">
        <f t="shared" si="34"/>
        <v>6.7665651863464902</v>
      </c>
      <c r="AH113" s="27">
        <f t="shared" si="35"/>
        <v>6.279434813653511</v>
      </c>
      <c r="AI113" s="49"/>
    </row>
    <row r="114" spans="1:35" x14ac:dyDescent="0.2">
      <c r="A114" s="14" t="s">
        <v>22</v>
      </c>
      <c r="B114" s="15">
        <v>41180</v>
      </c>
      <c r="C114" s="16">
        <v>6.35</v>
      </c>
      <c r="D114" s="16">
        <v>6.28</v>
      </c>
      <c r="E114" s="16">
        <v>6.35</v>
      </c>
      <c r="F114" s="16">
        <f t="shared" si="26"/>
        <v>-3.0000000000000249E-2</v>
      </c>
      <c r="G114" s="14" t="str">
        <f t="shared" si="18"/>
        <v/>
      </c>
      <c r="H114" s="14">
        <f t="shared" si="19"/>
        <v>3.0000000000000249E-2</v>
      </c>
      <c r="I114" s="16">
        <f t="shared" si="27"/>
        <v>36.781609195402289</v>
      </c>
      <c r="K114" s="46"/>
      <c r="L114" s="16">
        <f t="shared" si="28"/>
        <v>6.75</v>
      </c>
      <c r="M114" s="16">
        <f t="shared" si="29"/>
        <v>6.28</v>
      </c>
      <c r="N114" s="28">
        <f t="shared" si="20"/>
        <v>0.14893617021276476</v>
      </c>
      <c r="O114" s="28">
        <f t="shared" si="30"/>
        <v>0.20116054158607377</v>
      </c>
      <c r="P114" s="28">
        <f t="shared" si="21"/>
        <v>0.20116054158607377</v>
      </c>
      <c r="Q114" s="28">
        <f t="shared" si="31"/>
        <v>0.29095360903871587</v>
      </c>
      <c r="T114" s="47"/>
      <c r="U114" s="41">
        <f t="shared" si="22"/>
        <v>6.4701137243960511</v>
      </c>
      <c r="V114" s="16"/>
      <c r="W114" s="41">
        <f t="shared" si="23"/>
        <v>6.5251675405749712</v>
      </c>
      <c r="Y114" s="41">
        <f t="shared" si="24"/>
        <v>-5.5053816178920023E-2</v>
      </c>
      <c r="Z114" s="41">
        <f t="shared" si="25"/>
        <v>-3.001223447836552E-2</v>
      </c>
      <c r="AD114" s="48"/>
      <c r="AE114" s="45">
        <f t="shared" si="32"/>
        <v>6.5445000000000011</v>
      </c>
      <c r="AF114" s="45">
        <f t="shared" si="33"/>
        <v>0.10897132650381017</v>
      </c>
      <c r="AG114" s="27">
        <f t="shared" si="34"/>
        <v>6.7624426530076214</v>
      </c>
      <c r="AH114" s="27">
        <f t="shared" si="35"/>
        <v>6.3265573469923808</v>
      </c>
      <c r="AI114" s="49"/>
    </row>
    <row r="115" spans="1:35" x14ac:dyDescent="0.2">
      <c r="A115" s="14" t="s">
        <v>22</v>
      </c>
      <c r="B115" s="15">
        <v>41179</v>
      </c>
      <c r="C115" s="16">
        <v>6.38</v>
      </c>
      <c r="D115" s="16">
        <v>6.32</v>
      </c>
      <c r="E115" s="16">
        <v>6.42</v>
      </c>
      <c r="F115" s="16">
        <f t="shared" si="26"/>
        <v>-6.0000000000000497E-2</v>
      </c>
      <c r="G115" s="14" t="str">
        <f t="shared" si="18"/>
        <v/>
      </c>
      <c r="H115" s="14">
        <f t="shared" si="19"/>
        <v>6.0000000000000497E-2</v>
      </c>
      <c r="I115" s="16">
        <f t="shared" si="27"/>
        <v>36.781609195402289</v>
      </c>
      <c r="K115" s="46"/>
      <c r="L115" s="16">
        <f t="shared" si="28"/>
        <v>6.75</v>
      </c>
      <c r="M115" s="16">
        <f t="shared" si="29"/>
        <v>6.31</v>
      </c>
      <c r="N115" s="28">
        <f t="shared" si="20"/>
        <v>0.15909090909090959</v>
      </c>
      <c r="O115" s="28">
        <f t="shared" si="30"/>
        <v>0.26515151515151603</v>
      </c>
      <c r="P115" s="28">
        <f t="shared" si="21"/>
        <v>0.26515151515151603</v>
      </c>
      <c r="Q115" s="28">
        <f t="shared" si="31"/>
        <v>0.31738816738816777</v>
      </c>
      <c r="T115" s="47"/>
      <c r="U115" s="41">
        <f t="shared" si="22"/>
        <v>6.4919525833771514</v>
      </c>
      <c r="V115" s="16"/>
      <c r="W115" s="41">
        <f t="shared" si="23"/>
        <v>6.539180943820968</v>
      </c>
      <c r="Y115" s="41">
        <f t="shared" si="24"/>
        <v>-4.7228360443816619E-2</v>
      </c>
      <c r="Z115" s="41">
        <f t="shared" si="25"/>
        <v>-2.3751839053226892E-2</v>
      </c>
      <c r="AD115" s="48"/>
      <c r="AE115" s="45">
        <f t="shared" si="32"/>
        <v>6.5600000000000005</v>
      </c>
      <c r="AF115" s="45">
        <f t="shared" si="33"/>
        <v>0.10202940752547764</v>
      </c>
      <c r="AG115" s="27">
        <f t="shared" si="34"/>
        <v>6.764058815050956</v>
      </c>
      <c r="AH115" s="27">
        <f t="shared" si="35"/>
        <v>6.355941184949045</v>
      </c>
      <c r="AI115" s="49"/>
    </row>
    <row r="116" spans="1:35" x14ac:dyDescent="0.2">
      <c r="A116" s="14" t="s">
        <v>22</v>
      </c>
      <c r="B116" s="15">
        <v>41178</v>
      </c>
      <c r="C116" s="16">
        <v>6.44</v>
      </c>
      <c r="D116" s="16">
        <v>6.35</v>
      </c>
      <c r="E116" s="16">
        <v>6.47</v>
      </c>
      <c r="F116" s="16">
        <f t="shared" si="26"/>
        <v>-1.9999999999999574E-2</v>
      </c>
      <c r="G116" s="14" t="str">
        <f t="shared" si="18"/>
        <v/>
      </c>
      <c r="H116" s="14">
        <f t="shared" si="19"/>
        <v>1.9999999999999574E-2</v>
      </c>
      <c r="I116" s="16">
        <f t="shared" si="27"/>
        <v>40.963855421686787</v>
      </c>
      <c r="K116" s="46"/>
      <c r="L116" s="16">
        <f t="shared" si="28"/>
        <v>6.75</v>
      </c>
      <c r="M116" s="16">
        <f t="shared" si="29"/>
        <v>6.31</v>
      </c>
      <c r="N116" s="28">
        <f t="shared" si="20"/>
        <v>0.29545454545454697</v>
      </c>
      <c r="O116" s="28">
        <f t="shared" si="30"/>
        <v>0.2954545454545463</v>
      </c>
      <c r="P116" s="28">
        <f t="shared" si="21"/>
        <v>0.2954545454545463</v>
      </c>
      <c r="Q116" s="28">
        <f t="shared" si="31"/>
        <v>0.32467532467532489</v>
      </c>
      <c r="T116" s="47"/>
      <c r="U116" s="41">
        <f t="shared" si="22"/>
        <v>6.5123075985366343</v>
      </c>
      <c r="V116" s="16"/>
      <c r="W116" s="41">
        <f t="shared" si="23"/>
        <v>6.5519154193266456</v>
      </c>
      <c r="Y116" s="41">
        <f t="shared" si="24"/>
        <v>-3.9607820790011239E-2</v>
      </c>
      <c r="Z116" s="41">
        <f t="shared" si="25"/>
        <v>-1.7882708705579457E-2</v>
      </c>
      <c r="AD116" s="48"/>
      <c r="AE116" s="45">
        <f t="shared" si="32"/>
        <v>6.5735000000000001</v>
      </c>
      <c r="AF116" s="45">
        <f t="shared" si="33"/>
        <v>9.4935504422739514E-2</v>
      </c>
      <c r="AG116" s="27">
        <f t="shared" si="34"/>
        <v>6.7633710088454793</v>
      </c>
      <c r="AH116" s="27">
        <f t="shared" si="35"/>
        <v>6.383628991154521</v>
      </c>
      <c r="AI116" s="49"/>
    </row>
    <row r="117" spans="1:35" x14ac:dyDescent="0.2">
      <c r="A117" s="14" t="s">
        <v>22</v>
      </c>
      <c r="B117" s="15">
        <v>41177</v>
      </c>
      <c r="C117" s="16">
        <v>6.46</v>
      </c>
      <c r="D117" s="16">
        <v>6.36</v>
      </c>
      <c r="E117" s="16">
        <v>6.47</v>
      </c>
      <c r="F117" s="16">
        <f t="shared" si="26"/>
        <v>4.0000000000000036E-2</v>
      </c>
      <c r="G117" s="14">
        <f t="shared" si="18"/>
        <v>4.0000000000000036E-2</v>
      </c>
      <c r="H117" s="14" t="str">
        <f t="shared" si="19"/>
        <v/>
      </c>
      <c r="I117" s="16">
        <f t="shared" si="27"/>
        <v>40.476190476190482</v>
      </c>
      <c r="K117" s="46"/>
      <c r="L117" s="16">
        <f t="shared" si="28"/>
        <v>6.75</v>
      </c>
      <c r="M117" s="16">
        <f t="shared" si="29"/>
        <v>6.31</v>
      </c>
      <c r="N117" s="28">
        <f t="shared" si="20"/>
        <v>0.34090909090909144</v>
      </c>
      <c r="O117" s="28">
        <f t="shared" si="30"/>
        <v>0.36363636363636398</v>
      </c>
      <c r="P117" s="28">
        <f t="shared" si="21"/>
        <v>0.36363636363636398</v>
      </c>
      <c r="Q117" s="28">
        <f t="shared" si="31"/>
        <v>0.34812409812409828</v>
      </c>
      <c r="T117" s="47"/>
      <c r="U117" s="41">
        <f t="shared" si="22"/>
        <v>6.525454434634204</v>
      </c>
      <c r="V117" s="16"/>
      <c r="W117" s="41">
        <f t="shared" si="23"/>
        <v>6.5608686528727773</v>
      </c>
      <c r="Y117" s="41">
        <f t="shared" si="24"/>
        <v>-3.541421823857327E-2</v>
      </c>
      <c r="Z117" s="41">
        <f t="shared" si="25"/>
        <v>-1.245143068447151E-2</v>
      </c>
      <c r="AD117" s="48"/>
      <c r="AE117" s="45">
        <f t="shared" si="32"/>
        <v>6.5845000000000002</v>
      </c>
      <c r="AF117" s="45">
        <f t="shared" si="33"/>
        <v>9.1513660182510448E-2</v>
      </c>
      <c r="AG117" s="27">
        <f t="shared" si="34"/>
        <v>6.767527320365021</v>
      </c>
      <c r="AH117" s="27">
        <f t="shared" si="35"/>
        <v>6.4014726796349795</v>
      </c>
      <c r="AI117" s="49"/>
    </row>
    <row r="118" spans="1:35" x14ac:dyDescent="0.2">
      <c r="A118" s="14" t="s">
        <v>22</v>
      </c>
      <c r="B118" s="15">
        <v>41176</v>
      </c>
      <c r="C118" s="16">
        <v>6.42</v>
      </c>
      <c r="D118" s="16">
        <v>6.31</v>
      </c>
      <c r="E118" s="16">
        <v>6.48</v>
      </c>
      <c r="F118" s="16">
        <f t="shared" si="26"/>
        <v>-0.12000000000000011</v>
      </c>
      <c r="G118" s="14" t="str">
        <f t="shared" si="18"/>
        <v/>
      </c>
      <c r="H118" s="14">
        <f t="shared" si="19"/>
        <v>0.12000000000000011</v>
      </c>
      <c r="I118" s="16">
        <f t="shared" si="27"/>
        <v>35.294117647058854</v>
      </c>
      <c r="K118" s="46"/>
      <c r="L118" s="16">
        <f t="shared" si="28"/>
        <v>6.75</v>
      </c>
      <c r="M118" s="16">
        <f t="shared" si="29"/>
        <v>6.31</v>
      </c>
      <c r="N118" s="28">
        <f t="shared" si="20"/>
        <v>0.2500000000000005</v>
      </c>
      <c r="O118" s="28">
        <f t="shared" si="30"/>
        <v>0.32936507936507925</v>
      </c>
      <c r="P118" s="28">
        <f t="shared" si="21"/>
        <v>0.32936507936507925</v>
      </c>
      <c r="Q118" s="28">
        <f t="shared" si="31"/>
        <v>0.40714285714285731</v>
      </c>
      <c r="T118" s="47"/>
      <c r="U118" s="41">
        <f t="shared" si="22"/>
        <v>6.5373552409313316</v>
      </c>
      <c r="V118" s="16"/>
      <c r="W118" s="41">
        <f t="shared" si="23"/>
        <v>6.5689381451026003</v>
      </c>
      <c r="Y118" s="41">
        <f t="shared" si="24"/>
        <v>-3.1582904171268744E-2</v>
      </c>
      <c r="Z118" s="41">
        <f t="shared" si="25"/>
        <v>-6.7107337959460694E-3</v>
      </c>
      <c r="AD118" s="48"/>
      <c r="AE118" s="45">
        <f t="shared" si="32"/>
        <v>6.5940000000000012</v>
      </c>
      <c r="AF118" s="45">
        <f t="shared" si="33"/>
        <v>8.7886290170879344E-2</v>
      </c>
      <c r="AG118" s="27">
        <f t="shared" si="34"/>
        <v>6.7697725803417601</v>
      </c>
      <c r="AH118" s="27">
        <f t="shared" si="35"/>
        <v>6.4182274196582423</v>
      </c>
      <c r="AI118" s="49"/>
    </row>
    <row r="119" spans="1:35" x14ac:dyDescent="0.2">
      <c r="A119" s="14" t="s">
        <v>22</v>
      </c>
      <c r="B119" s="15">
        <v>41173</v>
      </c>
      <c r="C119" s="16">
        <v>6.54</v>
      </c>
      <c r="D119" s="16">
        <v>6.41</v>
      </c>
      <c r="E119" s="16">
        <v>6.57</v>
      </c>
      <c r="F119" s="16">
        <f t="shared" si="26"/>
        <v>0.11000000000000032</v>
      </c>
      <c r="G119" s="14">
        <f t="shared" si="18"/>
        <v>0.11000000000000032</v>
      </c>
      <c r="H119" s="14" t="str">
        <f t="shared" si="19"/>
        <v/>
      </c>
      <c r="I119" s="16">
        <f t="shared" si="27"/>
        <v>40.540540540540583</v>
      </c>
      <c r="K119" s="46"/>
      <c r="L119" s="16">
        <f t="shared" si="28"/>
        <v>6.75</v>
      </c>
      <c r="M119" s="16">
        <f t="shared" si="29"/>
        <v>6.33</v>
      </c>
      <c r="N119" s="28">
        <f t="shared" si="20"/>
        <v>0.5</v>
      </c>
      <c r="O119" s="28">
        <f t="shared" si="30"/>
        <v>0.33333333333333331</v>
      </c>
      <c r="P119" s="28">
        <f t="shared" si="21"/>
        <v>0.33333333333333331</v>
      </c>
      <c r="Q119" s="28">
        <f t="shared" si="31"/>
        <v>0.49148629148629153</v>
      </c>
      <c r="T119" s="47"/>
      <c r="U119" s="41">
        <f t="shared" si="22"/>
        <v>6.5586925574643002</v>
      </c>
      <c r="V119" s="16"/>
      <c r="W119" s="41">
        <f t="shared" si="23"/>
        <v>6.5808531967108088</v>
      </c>
      <c r="Y119" s="41">
        <f t="shared" si="24"/>
        <v>-2.2160639246508573E-2</v>
      </c>
      <c r="Z119" s="41">
        <f t="shared" si="25"/>
        <v>-4.9269120211540077E-4</v>
      </c>
      <c r="AD119" s="48"/>
      <c r="AE119" s="45">
        <f t="shared" si="32"/>
        <v>6.6070000000000011</v>
      </c>
      <c r="AF119" s="45">
        <f t="shared" si="33"/>
        <v>8.0068720484343908E-2</v>
      </c>
      <c r="AG119" s="27">
        <f t="shared" si="34"/>
        <v>6.7671374409686891</v>
      </c>
      <c r="AH119" s="27">
        <f t="shared" si="35"/>
        <v>6.4468625590313131</v>
      </c>
      <c r="AI119" s="49"/>
    </row>
    <row r="120" spans="1:35" x14ac:dyDescent="0.2">
      <c r="A120" s="14" t="s">
        <v>22</v>
      </c>
      <c r="B120" s="15">
        <v>41172</v>
      </c>
      <c r="C120" s="16">
        <v>6.43</v>
      </c>
      <c r="D120" s="16">
        <v>6.41</v>
      </c>
      <c r="E120" s="16">
        <v>6.5</v>
      </c>
      <c r="F120" s="16">
        <f t="shared" si="26"/>
        <v>-1.0000000000000675E-2</v>
      </c>
      <c r="G120" s="14" t="str">
        <f t="shared" si="18"/>
        <v/>
      </c>
      <c r="H120" s="14">
        <f t="shared" si="19"/>
        <v>1.0000000000000675E-2</v>
      </c>
      <c r="I120" s="16">
        <f t="shared" si="27"/>
        <v>32.307692307692292</v>
      </c>
      <c r="K120" s="46"/>
      <c r="L120" s="16">
        <f t="shared" si="28"/>
        <v>6.75</v>
      </c>
      <c r="M120" s="16">
        <f t="shared" si="29"/>
        <v>6.33</v>
      </c>
      <c r="N120" s="28">
        <f t="shared" si="20"/>
        <v>0.23809523809523728</v>
      </c>
      <c r="O120" s="28">
        <f t="shared" si="30"/>
        <v>0.30158730158730157</v>
      </c>
      <c r="P120" s="28">
        <f t="shared" si="21"/>
        <v>0.30158730158730157</v>
      </c>
      <c r="Q120" s="28">
        <f t="shared" si="31"/>
        <v>0.55815295815295796</v>
      </c>
      <c r="T120" s="47"/>
      <c r="U120" s="41">
        <f t="shared" si="22"/>
        <v>6.5620912042759914</v>
      </c>
      <c r="V120" s="16"/>
      <c r="W120" s="41">
        <f t="shared" si="23"/>
        <v>6.5841214524476728</v>
      </c>
      <c r="Y120" s="41">
        <f t="shared" si="24"/>
        <v>-2.2030248171681421E-2</v>
      </c>
      <c r="Z120" s="41">
        <f t="shared" si="25"/>
        <v>4.9242958089828924E-3</v>
      </c>
      <c r="AD120" s="48"/>
      <c r="AE120" s="45">
        <f t="shared" si="32"/>
        <v>6.6145000000000014</v>
      </c>
      <c r="AF120" s="45">
        <f t="shared" si="33"/>
        <v>8.046583125774566E-2</v>
      </c>
      <c r="AG120" s="27">
        <f t="shared" si="34"/>
        <v>6.7754316625154924</v>
      </c>
      <c r="AH120" s="27">
        <f t="shared" si="35"/>
        <v>6.4535683374845103</v>
      </c>
      <c r="AI120" s="49"/>
    </row>
    <row r="121" spans="1:35" x14ac:dyDescent="0.2">
      <c r="A121" s="14" t="s">
        <v>22</v>
      </c>
      <c r="B121" s="15">
        <v>41171</v>
      </c>
      <c r="C121" s="16">
        <v>6.44</v>
      </c>
      <c r="D121" s="16">
        <v>6.44</v>
      </c>
      <c r="E121" s="16">
        <v>6.53</v>
      </c>
      <c r="F121" s="16">
        <f t="shared" si="26"/>
        <v>-5.9999999999999609E-2</v>
      </c>
      <c r="G121" s="14" t="str">
        <f t="shared" si="18"/>
        <v/>
      </c>
      <c r="H121" s="14">
        <f t="shared" si="19"/>
        <v>5.9999999999999609E-2</v>
      </c>
      <c r="I121" s="16">
        <f t="shared" si="27"/>
        <v>33.84615384615384</v>
      </c>
      <c r="K121" s="46"/>
      <c r="L121" s="16">
        <f t="shared" si="28"/>
        <v>6.75</v>
      </c>
      <c r="M121" s="16">
        <f t="shared" si="29"/>
        <v>6.33</v>
      </c>
      <c r="N121" s="28">
        <f t="shared" si="20"/>
        <v>0.2619047619047627</v>
      </c>
      <c r="O121" s="28">
        <f t="shared" si="30"/>
        <v>0.41269841269841318</v>
      </c>
      <c r="P121" s="28">
        <f t="shared" si="21"/>
        <v>0.41269841269841318</v>
      </c>
      <c r="Q121" s="28">
        <f t="shared" si="31"/>
        <v>0.57965367965367909</v>
      </c>
      <c r="T121" s="47"/>
      <c r="U121" s="41">
        <f t="shared" si="22"/>
        <v>6.5861077868716267</v>
      </c>
      <c r="V121" s="16"/>
      <c r="W121" s="41">
        <f t="shared" si="23"/>
        <v>6.5964511686434868</v>
      </c>
      <c r="Y121" s="41">
        <f t="shared" si="24"/>
        <v>-1.0343381771860116E-2</v>
      </c>
      <c r="Z121" s="41">
        <f t="shared" si="25"/>
        <v>1.1662931804148971E-2</v>
      </c>
      <c r="AD121" s="48"/>
      <c r="AE121" s="45">
        <f t="shared" si="32"/>
        <v>6.6290000000000004</v>
      </c>
      <c r="AF121" s="45">
        <f t="shared" si="33"/>
        <v>7.1547187226333284E-2</v>
      </c>
      <c r="AG121" s="27">
        <f t="shared" si="34"/>
        <v>6.7720943744526672</v>
      </c>
      <c r="AH121" s="27">
        <f t="shared" si="35"/>
        <v>6.4859056255473337</v>
      </c>
      <c r="AI121" s="49"/>
    </row>
    <row r="122" spans="1:35" x14ac:dyDescent="0.2">
      <c r="A122" s="14" t="s">
        <v>22</v>
      </c>
      <c r="B122" s="15">
        <v>41170</v>
      </c>
      <c r="C122" s="16">
        <v>6.5</v>
      </c>
      <c r="D122" s="16">
        <v>6.5</v>
      </c>
      <c r="E122" s="16">
        <v>6.62</v>
      </c>
      <c r="F122" s="16">
        <f t="shared" si="26"/>
        <v>-7.0000000000000284E-2</v>
      </c>
      <c r="G122" s="14" t="str">
        <f t="shared" si="18"/>
        <v/>
      </c>
      <c r="H122" s="14">
        <f t="shared" si="19"/>
        <v>7.0000000000000284E-2</v>
      </c>
      <c r="I122" s="16">
        <f t="shared" si="27"/>
        <v>36.66666666666665</v>
      </c>
      <c r="K122" s="46"/>
      <c r="L122" s="16">
        <f t="shared" si="28"/>
        <v>6.75</v>
      </c>
      <c r="M122" s="16">
        <f t="shared" si="29"/>
        <v>6.33</v>
      </c>
      <c r="N122" s="28">
        <f t="shared" si="20"/>
        <v>0.40476190476190466</v>
      </c>
      <c r="O122" s="28">
        <f t="shared" si="30"/>
        <v>0.65873015873015894</v>
      </c>
      <c r="P122" s="28">
        <f t="shared" si="21"/>
        <v>0.65873015873015894</v>
      </c>
      <c r="Q122" s="28">
        <f t="shared" si="31"/>
        <v>0.54049517733728192</v>
      </c>
      <c r="T122" s="47"/>
      <c r="U122" s="41">
        <f t="shared" si="22"/>
        <v>6.6126728390301048</v>
      </c>
      <c r="V122" s="16"/>
      <c r="W122" s="41">
        <f t="shared" si="23"/>
        <v>6.608967262134966</v>
      </c>
      <c r="Y122" s="41">
        <f t="shared" si="24"/>
        <v>3.7055768951388401E-3</v>
      </c>
      <c r="Z122" s="41">
        <f t="shared" si="25"/>
        <v>1.7164510198151243E-2</v>
      </c>
      <c r="AD122" s="48"/>
      <c r="AE122" s="45">
        <f t="shared" si="32"/>
        <v>6.6405000000000003</v>
      </c>
      <c r="AF122" s="45">
        <f t="shared" si="33"/>
        <v>5.7312738549121826E-2</v>
      </c>
      <c r="AG122" s="27">
        <f t="shared" si="34"/>
        <v>6.7551254770982441</v>
      </c>
      <c r="AH122" s="27">
        <f t="shared" si="35"/>
        <v>6.5258745229017565</v>
      </c>
      <c r="AI122" s="49"/>
    </row>
    <row r="123" spans="1:35" x14ac:dyDescent="0.2">
      <c r="A123" s="14" t="s">
        <v>22</v>
      </c>
      <c r="B123" s="15">
        <v>41169</v>
      </c>
      <c r="C123" s="16">
        <v>6.57</v>
      </c>
      <c r="D123" s="16">
        <v>6.33</v>
      </c>
      <c r="E123" s="16">
        <v>6.65</v>
      </c>
      <c r="F123" s="16">
        <f t="shared" si="26"/>
        <v>-0.17999999999999972</v>
      </c>
      <c r="G123" s="14" t="str">
        <f t="shared" si="18"/>
        <v/>
      </c>
      <c r="H123" s="14">
        <f t="shared" si="19"/>
        <v>0.17999999999999972</v>
      </c>
      <c r="I123" s="16">
        <f t="shared" si="27"/>
        <v>42.592592592592574</v>
      </c>
      <c r="K123" s="46"/>
      <c r="L123" s="16">
        <f t="shared" si="28"/>
        <v>6.75</v>
      </c>
      <c r="M123" s="16">
        <f t="shared" si="29"/>
        <v>6.33</v>
      </c>
      <c r="N123" s="28">
        <f t="shared" si="20"/>
        <v>0.57142857142857206</v>
      </c>
      <c r="O123" s="28">
        <f t="shared" si="30"/>
        <v>0.7510822510822508</v>
      </c>
      <c r="P123" s="28">
        <f t="shared" si="21"/>
        <v>0.7510822510822508</v>
      </c>
      <c r="Q123" s="28">
        <f t="shared" si="31"/>
        <v>0.44573301941722943</v>
      </c>
      <c r="T123" s="47"/>
      <c r="U123" s="41">
        <f t="shared" si="22"/>
        <v>6.6331588097628513</v>
      </c>
      <c r="V123" s="16"/>
      <c r="W123" s="41">
        <f t="shared" si="23"/>
        <v>6.617684643105763</v>
      </c>
      <c r="Y123" s="41">
        <f t="shared" si="24"/>
        <v>1.547416665708834E-2</v>
      </c>
      <c r="Z123" s="41">
        <f t="shared" si="25"/>
        <v>2.0529243523904343E-2</v>
      </c>
      <c r="AD123" s="48"/>
      <c r="AE123" s="45">
        <f t="shared" si="32"/>
        <v>6.6485000000000003</v>
      </c>
      <c r="AF123" s="45">
        <f t="shared" si="33"/>
        <v>4.7463143595847031E-2</v>
      </c>
      <c r="AG123" s="27">
        <f t="shared" si="34"/>
        <v>6.7434262871916948</v>
      </c>
      <c r="AH123" s="27">
        <f t="shared" si="35"/>
        <v>6.5535737128083058</v>
      </c>
      <c r="AI123" s="49"/>
    </row>
    <row r="124" spans="1:35" x14ac:dyDescent="0.2">
      <c r="A124" s="14" t="s">
        <v>22</v>
      </c>
      <c r="B124" s="15">
        <v>41166</v>
      </c>
      <c r="C124" s="16">
        <v>6.75</v>
      </c>
      <c r="D124" s="16">
        <v>6.6</v>
      </c>
      <c r="E124" s="16">
        <v>6.75</v>
      </c>
      <c r="F124" s="16">
        <f t="shared" si="26"/>
        <v>7.0000000000000284E-2</v>
      </c>
      <c r="G124" s="14">
        <f t="shared" si="18"/>
        <v>7.0000000000000284E-2</v>
      </c>
      <c r="H124" s="14" t="str">
        <f t="shared" si="19"/>
        <v/>
      </c>
      <c r="I124" s="16">
        <f t="shared" si="27"/>
        <v>58.974358974359035</v>
      </c>
      <c r="K124" s="46"/>
      <c r="L124" s="16">
        <f t="shared" si="28"/>
        <v>6.75</v>
      </c>
      <c r="M124" s="16">
        <f t="shared" si="29"/>
        <v>6.53</v>
      </c>
      <c r="N124" s="28">
        <f t="shared" si="20"/>
        <v>1</v>
      </c>
      <c r="O124" s="28">
        <f t="shared" si="30"/>
        <v>0.6666666666666653</v>
      </c>
      <c r="P124" s="28">
        <f t="shared" si="21"/>
        <v>0.6666666666666653</v>
      </c>
      <c r="Q124" s="28">
        <f t="shared" si="31"/>
        <v>0.32475633528265063</v>
      </c>
      <c r="T124" s="47"/>
      <c r="U124" s="41">
        <f t="shared" si="22"/>
        <v>6.6446422297197332</v>
      </c>
      <c r="V124" s="16"/>
      <c r="W124" s="41">
        <f t="shared" si="23"/>
        <v>6.6214994145542247</v>
      </c>
      <c r="Y124" s="41">
        <f t="shared" si="24"/>
        <v>2.3142815165508424E-2</v>
      </c>
      <c r="Z124" s="41">
        <f t="shared" si="25"/>
        <v>2.1793012740608339E-2</v>
      </c>
      <c r="AD124" s="48"/>
      <c r="AE124" s="45">
        <f t="shared" si="32"/>
        <v>6.652499999999999</v>
      </c>
      <c r="AF124" s="45">
        <f t="shared" si="33"/>
        <v>4.3917536360775028E-2</v>
      </c>
      <c r="AG124" s="27">
        <f t="shared" si="34"/>
        <v>6.7403350727215487</v>
      </c>
      <c r="AH124" s="27">
        <f t="shared" si="35"/>
        <v>6.5646649272784492</v>
      </c>
      <c r="AI124" s="49"/>
    </row>
    <row r="125" spans="1:35" x14ac:dyDescent="0.2">
      <c r="A125" s="14" t="s">
        <v>22</v>
      </c>
      <c r="B125" s="15">
        <v>41165</v>
      </c>
      <c r="C125" s="16">
        <v>6.68</v>
      </c>
      <c r="D125" s="16">
        <v>6.59</v>
      </c>
      <c r="E125" s="16">
        <v>6.69</v>
      </c>
      <c r="F125" s="16">
        <f t="shared" si="26"/>
        <v>8.0000000000000071E-2</v>
      </c>
      <c r="G125" s="14">
        <f t="shared" si="18"/>
        <v>8.0000000000000071E-2</v>
      </c>
      <c r="H125" s="14" t="str">
        <f t="shared" si="19"/>
        <v/>
      </c>
      <c r="I125" s="16">
        <f t="shared" si="27"/>
        <v>48.484848484848378</v>
      </c>
      <c r="K125" s="46"/>
      <c r="L125" s="16">
        <f t="shared" si="28"/>
        <v>6.75</v>
      </c>
      <c r="M125" s="16">
        <f t="shared" si="29"/>
        <v>6.53</v>
      </c>
      <c r="N125" s="28">
        <f t="shared" si="20"/>
        <v>0.68181818181818021</v>
      </c>
      <c r="O125" s="28">
        <f t="shared" si="30"/>
        <v>0.40909090909090756</v>
      </c>
      <c r="P125" s="28">
        <f t="shared" si="21"/>
        <v>0.40909090909090756</v>
      </c>
      <c r="Q125" s="28">
        <f t="shared" si="31"/>
        <v>0.23216374269005816</v>
      </c>
      <c r="T125" s="47"/>
      <c r="U125" s="41">
        <f t="shared" si="22"/>
        <v>6.6254862714869578</v>
      </c>
      <c r="V125" s="16"/>
      <c r="W125" s="41">
        <f t="shared" si="23"/>
        <v>6.6112193677185624</v>
      </c>
      <c r="Y125" s="41">
        <f t="shared" si="24"/>
        <v>1.4266903768395345E-2</v>
      </c>
      <c r="Z125" s="41">
        <f t="shared" si="25"/>
        <v>2.1455562134383318E-2</v>
      </c>
      <c r="AD125" s="48"/>
      <c r="AE125" s="45">
        <f t="shared" si="32"/>
        <v>6.6440000000000001</v>
      </c>
      <c r="AF125" s="45">
        <f t="shared" si="33"/>
        <v>4.0546269865426553E-2</v>
      </c>
      <c r="AG125" s="27">
        <f t="shared" si="34"/>
        <v>6.725092539730853</v>
      </c>
      <c r="AH125" s="27">
        <f t="shared" si="35"/>
        <v>6.5629074602691473</v>
      </c>
      <c r="AI125" s="49"/>
    </row>
    <row r="126" spans="1:35" x14ac:dyDescent="0.2">
      <c r="A126" s="14" t="s">
        <v>22</v>
      </c>
      <c r="B126" s="15">
        <v>41164</v>
      </c>
      <c r="C126" s="16">
        <v>6.6</v>
      </c>
      <c r="D126" s="16">
        <v>6.53</v>
      </c>
      <c r="E126" s="16">
        <v>6.6</v>
      </c>
      <c r="F126" s="16">
        <f t="shared" si="26"/>
        <v>1.9999999999999574E-2</v>
      </c>
      <c r="G126" s="14">
        <f t="shared" si="18"/>
        <v>1.9999999999999574E-2</v>
      </c>
      <c r="H126" s="14" t="str">
        <f t="shared" si="19"/>
        <v/>
      </c>
      <c r="I126" s="16">
        <f t="shared" si="27"/>
        <v>28.571428571428427</v>
      </c>
      <c r="K126" s="46"/>
      <c r="L126" s="16">
        <f t="shared" si="28"/>
        <v>6.75</v>
      </c>
      <c r="M126" s="16">
        <f t="shared" si="29"/>
        <v>6.53</v>
      </c>
      <c r="N126" s="28">
        <f t="shared" si="20"/>
        <v>0.31818181818181579</v>
      </c>
      <c r="O126" s="28">
        <f t="shared" si="30"/>
        <v>0.21690590111642719</v>
      </c>
      <c r="P126" s="28">
        <f t="shared" si="21"/>
        <v>0.21690590111642719</v>
      </c>
      <c r="Q126" s="28">
        <f t="shared" si="31"/>
        <v>0.21627148679780239</v>
      </c>
      <c r="T126" s="47"/>
      <c r="U126" s="41">
        <f t="shared" si="22"/>
        <v>6.6155746844845869</v>
      </c>
      <c r="V126" s="16"/>
      <c r="W126" s="41">
        <f t="shared" si="23"/>
        <v>6.6057169171360473</v>
      </c>
      <c r="Y126" s="41">
        <f t="shared" si="24"/>
        <v>9.8577673485396033E-3</v>
      </c>
      <c r="Z126" s="41">
        <f t="shared" si="25"/>
        <v>2.3252726725880309E-2</v>
      </c>
      <c r="AD126" s="48"/>
      <c r="AE126" s="45">
        <f t="shared" si="32"/>
        <v>6.6395</v>
      </c>
      <c r="AF126" s="45">
        <f t="shared" si="33"/>
        <v>4.1288618286399452E-2</v>
      </c>
      <c r="AG126" s="27">
        <f t="shared" si="34"/>
        <v>6.7220772365727992</v>
      </c>
      <c r="AH126" s="27">
        <f t="shared" si="35"/>
        <v>6.5569227634272007</v>
      </c>
      <c r="AI126" s="49"/>
    </row>
    <row r="127" spans="1:35" x14ac:dyDescent="0.2">
      <c r="A127" s="14" t="s">
        <v>22</v>
      </c>
      <c r="B127" s="15">
        <v>41163</v>
      </c>
      <c r="C127" s="16">
        <v>6.58</v>
      </c>
      <c r="D127" s="16">
        <v>6.53</v>
      </c>
      <c r="E127" s="16">
        <v>6.58</v>
      </c>
      <c r="F127" s="16">
        <f t="shared" si="26"/>
        <v>0</v>
      </c>
      <c r="G127" s="14" t="str">
        <f t="shared" si="18"/>
        <v/>
      </c>
      <c r="H127" s="14" t="str">
        <f t="shared" si="19"/>
        <v/>
      </c>
      <c r="I127" s="16">
        <f t="shared" si="27"/>
        <v>35.483870967741893</v>
      </c>
      <c r="K127" s="46"/>
      <c r="L127" s="16">
        <f t="shared" si="28"/>
        <v>6.75</v>
      </c>
      <c r="M127" s="16">
        <f t="shared" si="29"/>
        <v>6.53</v>
      </c>
      <c r="N127" s="28">
        <f t="shared" si="20"/>
        <v>0.22727272727272671</v>
      </c>
      <c r="O127" s="28">
        <f t="shared" si="30"/>
        <v>0.18491936912989618</v>
      </c>
      <c r="P127" s="28">
        <f t="shared" si="21"/>
        <v>0.18491936912989618</v>
      </c>
      <c r="Q127" s="28">
        <f t="shared" si="31"/>
        <v>0.27585326953747979</v>
      </c>
      <c r="T127" s="47"/>
      <c r="U127" s="41">
        <f t="shared" si="22"/>
        <v>6.618406445299966</v>
      </c>
      <c r="V127" s="16"/>
      <c r="W127" s="41">
        <f t="shared" si="23"/>
        <v>6.6061742705069308</v>
      </c>
      <c r="Y127" s="41">
        <f t="shared" si="24"/>
        <v>1.2232174793035178E-2</v>
      </c>
      <c r="Z127" s="41">
        <f t="shared" si="25"/>
        <v>2.6601466570215483E-2</v>
      </c>
      <c r="AD127" s="48"/>
      <c r="AE127" s="45">
        <f t="shared" si="32"/>
        <v>6.6385000000000005</v>
      </c>
      <c r="AF127" s="45">
        <f t="shared" si="33"/>
        <v>4.2458803562983233E-2</v>
      </c>
      <c r="AG127" s="27">
        <f t="shared" si="34"/>
        <v>6.7234176071259668</v>
      </c>
      <c r="AH127" s="27">
        <f t="shared" si="35"/>
        <v>6.5535823928740342</v>
      </c>
      <c r="AI127" s="49"/>
    </row>
    <row r="128" spans="1:35" x14ac:dyDescent="0.2">
      <c r="A128" s="14" t="s">
        <v>22</v>
      </c>
      <c r="B128" s="15">
        <v>41162</v>
      </c>
      <c r="C128" s="16">
        <v>6.58</v>
      </c>
      <c r="D128" s="16">
        <v>6.56</v>
      </c>
      <c r="E128" s="16">
        <v>6.64</v>
      </c>
      <c r="F128" s="16">
        <f t="shared" si="26"/>
        <v>-3.0000000000000249E-2</v>
      </c>
      <c r="G128" s="14" t="str">
        <f t="shared" si="18"/>
        <v/>
      </c>
      <c r="H128" s="14">
        <f t="shared" si="19"/>
        <v>3.0000000000000249E-2</v>
      </c>
      <c r="I128" s="16">
        <f t="shared" si="27"/>
        <v>37.499999999999936</v>
      </c>
      <c r="K128" s="46"/>
      <c r="L128" s="16">
        <f t="shared" si="28"/>
        <v>6.75</v>
      </c>
      <c r="M128" s="16">
        <f t="shared" si="29"/>
        <v>6.56</v>
      </c>
      <c r="N128" s="28">
        <f t="shared" si="20"/>
        <v>0.10526315789473906</v>
      </c>
      <c r="O128" s="28">
        <f t="shared" si="30"/>
        <v>0.14619883040935691</v>
      </c>
      <c r="P128" s="28">
        <f t="shared" si="21"/>
        <v>0.14619883040935691</v>
      </c>
      <c r="Q128" s="28">
        <f t="shared" si="31"/>
        <v>0.36598050682261157</v>
      </c>
      <c r="T128" s="47"/>
      <c r="U128" s="41">
        <f t="shared" si="22"/>
        <v>6.6253894353545046</v>
      </c>
      <c r="V128" s="16"/>
      <c r="W128" s="41">
        <f t="shared" si="23"/>
        <v>6.6082682121474852</v>
      </c>
      <c r="Y128" s="41">
        <f t="shared" si="24"/>
        <v>1.7121223207019476E-2</v>
      </c>
      <c r="Z128" s="41">
        <f t="shared" si="25"/>
        <v>3.0193789514510558E-2</v>
      </c>
      <c r="AD128" s="48"/>
      <c r="AE128" s="45">
        <f t="shared" si="32"/>
        <v>6.6355000000000004</v>
      </c>
      <c r="AF128" s="45">
        <f t="shared" si="33"/>
        <v>4.8215661356036624E-2</v>
      </c>
      <c r="AG128" s="27">
        <f t="shared" si="34"/>
        <v>6.7319313227120734</v>
      </c>
      <c r="AH128" s="27">
        <f t="shared" si="35"/>
        <v>6.5390686772879274</v>
      </c>
      <c r="AI128" s="49"/>
    </row>
    <row r="129" spans="1:35" x14ac:dyDescent="0.2">
      <c r="A129" s="14" t="s">
        <v>22</v>
      </c>
      <c r="B129" s="15">
        <v>41159</v>
      </c>
      <c r="C129" s="16">
        <v>6.61</v>
      </c>
      <c r="D129" s="16">
        <v>6.57</v>
      </c>
      <c r="E129" s="16">
        <v>6.65</v>
      </c>
      <c r="F129" s="16">
        <f t="shared" si="26"/>
        <v>2.0000000000000462E-2</v>
      </c>
      <c r="G129" s="14">
        <f t="shared" si="18"/>
        <v>2.0000000000000462E-2</v>
      </c>
      <c r="H129" s="14" t="str">
        <f t="shared" si="19"/>
        <v/>
      </c>
      <c r="I129" s="16">
        <f t="shared" si="27"/>
        <v>43.333333333333286</v>
      </c>
      <c r="K129" s="46"/>
      <c r="L129" s="16">
        <f t="shared" si="28"/>
        <v>6.75</v>
      </c>
      <c r="M129" s="16">
        <f t="shared" si="29"/>
        <v>6.57</v>
      </c>
      <c r="N129" s="28">
        <f t="shared" si="20"/>
        <v>0.22222222222222276</v>
      </c>
      <c r="O129" s="28">
        <f t="shared" si="30"/>
        <v>0.20370370370370297</v>
      </c>
      <c r="P129" s="28">
        <f t="shared" si="21"/>
        <v>0.20370370370370297</v>
      </c>
      <c r="Q129" s="28">
        <f t="shared" si="31"/>
        <v>0.46582716049382655</v>
      </c>
      <c r="T129" s="47"/>
      <c r="U129" s="41">
        <f t="shared" si="22"/>
        <v>6.6336420599644139</v>
      </c>
      <c r="V129" s="16"/>
      <c r="W129" s="41">
        <f t="shared" si="23"/>
        <v>6.6105296691192841</v>
      </c>
      <c r="Y129" s="41">
        <f t="shared" si="24"/>
        <v>2.3112390845129838E-2</v>
      </c>
      <c r="Z129" s="41">
        <f t="shared" si="25"/>
        <v>3.3461931091383325E-2</v>
      </c>
      <c r="AD129" s="48"/>
      <c r="AE129" s="45">
        <f t="shared" si="32"/>
        <v>6.6349999999999998</v>
      </c>
      <c r="AF129" s="45">
        <f t="shared" si="33"/>
        <v>4.8836461788299146E-2</v>
      </c>
      <c r="AG129" s="27">
        <f t="shared" si="34"/>
        <v>6.7326729235765983</v>
      </c>
      <c r="AH129" s="27">
        <f t="shared" si="35"/>
        <v>6.5373270764234013</v>
      </c>
      <c r="AI129" s="49"/>
    </row>
    <row r="130" spans="1:35" x14ac:dyDescent="0.2">
      <c r="A130" s="14" t="s">
        <v>22</v>
      </c>
      <c r="B130" s="15">
        <v>41158</v>
      </c>
      <c r="C130" s="16">
        <v>6.59</v>
      </c>
      <c r="D130" s="16">
        <v>6.57</v>
      </c>
      <c r="E130" s="16">
        <v>6.67</v>
      </c>
      <c r="F130" s="16">
        <f t="shared" si="26"/>
        <v>-3.0000000000000249E-2</v>
      </c>
      <c r="G130" s="14" t="str">
        <f t="shared" si="18"/>
        <v/>
      </c>
      <c r="H130" s="14">
        <f t="shared" si="19"/>
        <v>3.0000000000000249E-2</v>
      </c>
      <c r="I130" s="16">
        <f t="shared" si="27"/>
        <v>51.428571428571402</v>
      </c>
      <c r="K130" s="46"/>
      <c r="L130" s="16">
        <f t="shared" si="28"/>
        <v>6.75</v>
      </c>
      <c r="M130" s="16">
        <f t="shared" si="29"/>
        <v>6.57</v>
      </c>
      <c r="N130" s="28">
        <f t="shared" si="20"/>
        <v>0.11111111111110891</v>
      </c>
      <c r="O130" s="28">
        <f t="shared" si="30"/>
        <v>0.32962962962962872</v>
      </c>
      <c r="P130" s="28">
        <f t="shared" si="21"/>
        <v>0.32962962962962872</v>
      </c>
      <c r="Q130" s="28">
        <f t="shared" si="31"/>
        <v>0.55417283950617247</v>
      </c>
      <c r="T130" s="47"/>
      <c r="U130" s="41">
        <f t="shared" si="22"/>
        <v>6.6379406163215799</v>
      </c>
      <c r="V130" s="16"/>
      <c r="W130" s="41">
        <f t="shared" si="23"/>
        <v>6.6105720426488261</v>
      </c>
      <c r="Y130" s="41">
        <f t="shared" si="24"/>
        <v>2.7368573672753804E-2</v>
      </c>
      <c r="Z130" s="41">
        <f t="shared" si="25"/>
        <v>3.6049316152946695E-2</v>
      </c>
      <c r="AD130" s="48"/>
      <c r="AE130" s="45">
        <f t="shared" si="32"/>
        <v>6.6305000000000005</v>
      </c>
      <c r="AF130" s="45">
        <f t="shared" si="33"/>
        <v>5.4724309040864172E-2</v>
      </c>
      <c r="AG130" s="27">
        <f t="shared" si="34"/>
        <v>6.739948618081729</v>
      </c>
      <c r="AH130" s="27">
        <f t="shared" si="35"/>
        <v>6.521051381918272</v>
      </c>
      <c r="AI130" s="49"/>
    </row>
    <row r="131" spans="1:35" x14ac:dyDescent="0.2">
      <c r="A131" s="14" t="s">
        <v>22</v>
      </c>
      <c r="B131" s="15">
        <v>41157</v>
      </c>
      <c r="C131" s="16">
        <v>6.62</v>
      </c>
      <c r="D131" s="16">
        <v>6.57</v>
      </c>
      <c r="E131" s="16">
        <v>6.72</v>
      </c>
      <c r="F131" s="16">
        <f t="shared" si="26"/>
        <v>-4.9999999999999822E-2</v>
      </c>
      <c r="G131" s="14" t="str">
        <f t="shared" ref="G131:G194" si="36">IF(F131&gt;0,F131,"")</f>
        <v/>
      </c>
      <c r="H131" s="14">
        <f t="shared" ref="H131:H194" si="37">IF(F131&lt;0,-F131,"")</f>
        <v>4.9999999999999822E-2</v>
      </c>
      <c r="I131" s="16">
        <f t="shared" si="27"/>
        <v>54.545454545454625</v>
      </c>
      <c r="K131" s="46"/>
      <c r="L131" s="16">
        <f t="shared" si="28"/>
        <v>6.75</v>
      </c>
      <c r="M131" s="16">
        <f t="shared" si="29"/>
        <v>6.57</v>
      </c>
      <c r="N131" s="28">
        <f t="shared" ref="N131:N194" si="38">(C131-M131)/(L131-M131)</f>
        <v>0.27777777777777724</v>
      </c>
      <c r="O131" s="28">
        <f t="shared" si="30"/>
        <v>0.51481481481481417</v>
      </c>
      <c r="P131" s="28">
        <f t="shared" ref="P131:P194" si="39">O131</f>
        <v>0.51481481481481417</v>
      </c>
      <c r="Q131" s="28">
        <f t="shared" si="31"/>
        <v>0.61664197530864195</v>
      </c>
      <c r="T131" s="47"/>
      <c r="U131" s="41">
        <f t="shared" ref="U131:U194" si="40">V$3*$C131+(1-V$3)*U132</f>
        <v>6.6466570920164125</v>
      </c>
      <c r="V131" s="16"/>
      <c r="W131" s="41">
        <f t="shared" ref="W131:W194" si="41">X$3*$C131+(1-X$3)*W132</f>
        <v>6.6122178060607331</v>
      </c>
      <c r="Y131" s="41">
        <f t="shared" ref="Y131:Y194" si="42">U131-W131</f>
        <v>3.4439285955679466E-2</v>
      </c>
      <c r="Z131" s="41">
        <f t="shared" ref="Z131:Z194" si="43">AA$3*Y131+(1-AA$3)*Z132</f>
        <v>3.8219501772994914E-2</v>
      </c>
      <c r="AD131" s="48"/>
      <c r="AE131" s="45">
        <f t="shared" si="32"/>
        <v>6.6269999999999998</v>
      </c>
      <c r="AF131" s="45">
        <f t="shared" si="33"/>
        <v>5.9253691868102296E-2</v>
      </c>
      <c r="AG131" s="27">
        <f t="shared" si="34"/>
        <v>6.7455073837362045</v>
      </c>
      <c r="AH131" s="27">
        <f t="shared" si="35"/>
        <v>6.508492616263795</v>
      </c>
      <c r="AI131" s="49"/>
    </row>
    <row r="132" spans="1:35" x14ac:dyDescent="0.2">
      <c r="A132" s="14" t="s">
        <v>22</v>
      </c>
      <c r="B132" s="15">
        <v>41156</v>
      </c>
      <c r="C132" s="16">
        <v>6.67</v>
      </c>
      <c r="D132" s="16">
        <v>6.66</v>
      </c>
      <c r="E132" s="16">
        <v>6.75</v>
      </c>
      <c r="F132" s="16">
        <f t="shared" ref="F132:F195" si="44">C132-C133</f>
        <v>-9.9999999999997868E-3</v>
      </c>
      <c r="G132" s="14" t="str">
        <f t="shared" si="36"/>
        <v/>
      </c>
      <c r="H132" s="14">
        <f t="shared" si="37"/>
        <v>9.9999999999997868E-3</v>
      </c>
      <c r="I132" s="16">
        <f t="shared" ref="I132:I195" si="45">100-100/(1+SUM(G132:G145)/SUM(H132:H145))</f>
        <v>65.517241379310462</v>
      </c>
      <c r="K132" s="46"/>
      <c r="L132" s="16">
        <f t="shared" ref="L132:L195" si="46">MAX(E132:E145)</f>
        <v>6.75</v>
      </c>
      <c r="M132" s="16">
        <f t="shared" ref="M132:M195" si="47">MIN(D132:D145)</f>
        <v>6.55</v>
      </c>
      <c r="N132" s="28">
        <f t="shared" si="38"/>
        <v>0.6</v>
      </c>
      <c r="O132" s="28">
        <f t="shared" ref="O132:O195" si="48">AVERAGE(N132:N134)</f>
        <v>0.63555555555555532</v>
      </c>
      <c r="P132" s="28">
        <f t="shared" si="39"/>
        <v>0.63555555555555532</v>
      </c>
      <c r="Q132" s="28">
        <f t="shared" ref="Q132:Q195" si="49">AVERAGE(P132:P136)</f>
        <v>0.65218209876543221</v>
      </c>
      <c r="T132" s="47"/>
      <c r="U132" s="41">
        <f t="shared" si="40"/>
        <v>6.6515038360193968</v>
      </c>
      <c r="V132" s="16"/>
      <c r="W132" s="41">
        <f t="shared" si="41"/>
        <v>6.6115952305455918</v>
      </c>
      <c r="Y132" s="41">
        <f t="shared" si="42"/>
        <v>3.9908605473804926E-2</v>
      </c>
      <c r="Z132" s="41">
        <f t="shared" si="43"/>
        <v>3.9164555727323774E-2</v>
      </c>
      <c r="AD132" s="48"/>
      <c r="AE132" s="45">
        <f t="shared" ref="AE132:AE195" si="50">AVERAGE(C132:C151)</f>
        <v>6.6219999999999999</v>
      </c>
      <c r="AF132" s="45">
        <f t="shared" ref="AF132:AF195" si="51">STDEVP(C132:C151)</f>
        <v>6.368673331236277E-2</v>
      </c>
      <c r="AG132" s="27">
        <f t="shared" ref="AG132:AG195" si="52">AE132+2*AF132</f>
        <v>6.7493734666247258</v>
      </c>
      <c r="AH132" s="27">
        <f t="shared" ref="AH132:AH195" si="53">AE132-2*AF132</f>
        <v>6.494626533375274</v>
      </c>
      <c r="AI132" s="49"/>
    </row>
    <row r="133" spans="1:35" x14ac:dyDescent="0.2">
      <c r="A133" s="14" t="s">
        <v>22</v>
      </c>
      <c r="B133" s="15">
        <v>41155</v>
      </c>
      <c r="C133" s="16">
        <v>6.68</v>
      </c>
      <c r="D133" s="16">
        <v>6.65</v>
      </c>
      <c r="E133" s="16">
        <v>6.75</v>
      </c>
      <c r="F133" s="16">
        <f t="shared" si="44"/>
        <v>1.9999999999999574E-2</v>
      </c>
      <c r="G133" s="14">
        <f t="shared" si="36"/>
        <v>1.9999999999999574E-2</v>
      </c>
      <c r="H133" s="14" t="str">
        <f t="shared" si="37"/>
        <v/>
      </c>
      <c r="I133" s="16">
        <f t="shared" si="45"/>
        <v>73.52941176470604</v>
      </c>
      <c r="K133" s="46"/>
      <c r="L133" s="16">
        <f t="shared" si="46"/>
        <v>6.75</v>
      </c>
      <c r="M133" s="16">
        <f t="shared" si="47"/>
        <v>6.54</v>
      </c>
      <c r="N133" s="28">
        <f t="shared" si="38"/>
        <v>0.6666666666666653</v>
      </c>
      <c r="O133" s="28">
        <f t="shared" si="48"/>
        <v>0.64543209876543195</v>
      </c>
      <c r="P133" s="28">
        <f t="shared" si="39"/>
        <v>0.64543209876543195</v>
      </c>
      <c r="Q133" s="28">
        <f t="shared" si="49"/>
        <v>0.67367508417508437</v>
      </c>
      <c r="T133" s="47"/>
      <c r="U133" s="41">
        <f t="shared" si="40"/>
        <v>6.6481408971138318</v>
      </c>
      <c r="V133" s="16"/>
      <c r="W133" s="41">
        <f t="shared" si="41"/>
        <v>6.6069228489892389</v>
      </c>
      <c r="Y133" s="41">
        <f t="shared" si="42"/>
        <v>4.1218048124592954E-2</v>
      </c>
      <c r="Z133" s="41">
        <f t="shared" si="43"/>
        <v>3.897854329070348E-2</v>
      </c>
      <c r="AD133" s="48"/>
      <c r="AE133" s="45">
        <f t="shared" si="50"/>
        <v>6.6129999999999995</v>
      </c>
      <c r="AF133" s="45">
        <f t="shared" si="51"/>
        <v>6.8782265156070679E-2</v>
      </c>
      <c r="AG133" s="27">
        <f t="shared" si="52"/>
        <v>6.7505645303121407</v>
      </c>
      <c r="AH133" s="27">
        <f t="shared" si="53"/>
        <v>6.4754354696878584</v>
      </c>
      <c r="AI133" s="49"/>
    </row>
    <row r="134" spans="1:35" x14ac:dyDescent="0.2">
      <c r="A134" s="14" t="s">
        <v>22</v>
      </c>
      <c r="B134" s="15">
        <v>41152</v>
      </c>
      <c r="C134" s="16">
        <v>6.66</v>
      </c>
      <c r="D134" s="16">
        <v>6.65</v>
      </c>
      <c r="E134" s="16">
        <v>6.72</v>
      </c>
      <c r="F134" s="16">
        <f t="shared" si="44"/>
        <v>9.9999999999997868E-3</v>
      </c>
      <c r="G134" s="14">
        <f t="shared" si="36"/>
        <v>9.9999999999997868E-3</v>
      </c>
      <c r="H134" s="14" t="str">
        <f t="shared" si="37"/>
        <v/>
      </c>
      <c r="I134" s="16">
        <f t="shared" si="45"/>
        <v>62.162162162162168</v>
      </c>
      <c r="K134" s="46"/>
      <c r="L134" s="16">
        <f t="shared" si="46"/>
        <v>6.75</v>
      </c>
      <c r="M134" s="16">
        <f t="shared" si="47"/>
        <v>6.5</v>
      </c>
      <c r="N134" s="28">
        <f t="shared" si="38"/>
        <v>0.64000000000000057</v>
      </c>
      <c r="O134" s="28">
        <f t="shared" si="48"/>
        <v>0.64543209876543239</v>
      </c>
      <c r="P134" s="28">
        <f t="shared" si="39"/>
        <v>0.64543209876543239</v>
      </c>
      <c r="Q134" s="28">
        <f t="shared" si="49"/>
        <v>0.71182351290684642</v>
      </c>
      <c r="T134" s="47"/>
      <c r="U134" s="41">
        <f t="shared" si="40"/>
        <v>6.64234833295271</v>
      </c>
      <c r="V134" s="16"/>
      <c r="W134" s="41">
        <f t="shared" si="41"/>
        <v>6.6010766769083782</v>
      </c>
      <c r="Y134" s="41">
        <f t="shared" si="42"/>
        <v>4.1271656044331806E-2</v>
      </c>
      <c r="Z134" s="41">
        <f t="shared" si="43"/>
        <v>3.8418667082231114E-2</v>
      </c>
      <c r="AD134" s="48"/>
      <c r="AE134" s="45">
        <f t="shared" si="50"/>
        <v>6.6064999999999996</v>
      </c>
      <c r="AF134" s="45">
        <f t="shared" si="51"/>
        <v>6.8284332024264677E-2</v>
      </c>
      <c r="AG134" s="27">
        <f t="shared" si="52"/>
        <v>6.7430686640485291</v>
      </c>
      <c r="AH134" s="27">
        <f t="shared" si="53"/>
        <v>6.4699313359514701</v>
      </c>
      <c r="AI134" s="49"/>
    </row>
    <row r="135" spans="1:35" x14ac:dyDescent="0.2">
      <c r="A135" s="14" t="s">
        <v>22</v>
      </c>
      <c r="B135" s="15">
        <v>41151</v>
      </c>
      <c r="C135" s="16">
        <v>6.65</v>
      </c>
      <c r="D135" s="16">
        <v>6.65</v>
      </c>
      <c r="E135" s="16">
        <v>6.73</v>
      </c>
      <c r="F135" s="16">
        <f t="shared" si="44"/>
        <v>-9.9999999999997868E-3</v>
      </c>
      <c r="G135" s="14" t="str">
        <f t="shared" si="36"/>
        <v/>
      </c>
      <c r="H135" s="14">
        <f t="shared" si="37"/>
        <v>9.9999999999997868E-3</v>
      </c>
      <c r="I135" s="16">
        <f t="shared" si="45"/>
        <v>65.853658536585456</v>
      </c>
      <c r="K135" s="46"/>
      <c r="L135" s="16">
        <f t="shared" si="46"/>
        <v>6.75</v>
      </c>
      <c r="M135" s="16">
        <f t="shared" si="47"/>
        <v>6.48</v>
      </c>
      <c r="N135" s="28">
        <f t="shared" si="38"/>
        <v>0.62962962962963032</v>
      </c>
      <c r="O135" s="28">
        <f t="shared" si="48"/>
        <v>0.64197530864197583</v>
      </c>
      <c r="P135" s="28">
        <f t="shared" si="39"/>
        <v>0.64197530864197583</v>
      </c>
      <c r="Q135" s="28">
        <f t="shared" si="49"/>
        <v>0.76455527497194187</v>
      </c>
      <c r="T135" s="47"/>
      <c r="U135" s="41">
        <f t="shared" si="40"/>
        <v>6.6391389389441118</v>
      </c>
      <c r="V135" s="16"/>
      <c r="W135" s="41">
        <f t="shared" si="41"/>
        <v>6.5963628110610486</v>
      </c>
      <c r="Y135" s="41">
        <f t="shared" si="42"/>
        <v>4.2776127883063175E-2</v>
      </c>
      <c r="Z135" s="41">
        <f t="shared" si="43"/>
        <v>3.7705419841705945E-2</v>
      </c>
      <c r="AD135" s="48"/>
      <c r="AE135" s="45">
        <f t="shared" si="50"/>
        <v>6.597999999999999</v>
      </c>
      <c r="AF135" s="45">
        <f t="shared" si="51"/>
        <v>7.1596089278675085E-2</v>
      </c>
      <c r="AG135" s="27">
        <f t="shared" si="52"/>
        <v>6.7411921785573492</v>
      </c>
      <c r="AH135" s="27">
        <f t="shared" si="53"/>
        <v>6.4548078214426488</v>
      </c>
      <c r="AI135" s="49"/>
    </row>
    <row r="136" spans="1:35" x14ac:dyDescent="0.2">
      <c r="A136" s="14" t="s">
        <v>22</v>
      </c>
      <c r="B136" s="15">
        <v>41150</v>
      </c>
      <c r="C136" s="16">
        <v>6.66</v>
      </c>
      <c r="D136" s="16">
        <v>6.65</v>
      </c>
      <c r="E136" s="16">
        <v>6.73</v>
      </c>
      <c r="F136" s="16">
        <f t="shared" si="44"/>
        <v>9.9999999999997868E-3</v>
      </c>
      <c r="G136" s="14">
        <f t="shared" si="36"/>
        <v>9.9999999999997868E-3</v>
      </c>
      <c r="H136" s="14" t="str">
        <f t="shared" si="37"/>
        <v/>
      </c>
      <c r="I136" s="16">
        <f t="shared" si="45"/>
        <v>67.500000000000057</v>
      </c>
      <c r="K136" s="46"/>
      <c r="L136" s="16">
        <f t="shared" si="46"/>
        <v>6.75</v>
      </c>
      <c r="M136" s="16">
        <f t="shared" si="47"/>
        <v>6.48</v>
      </c>
      <c r="N136" s="28">
        <f t="shared" si="38"/>
        <v>0.66666666666666663</v>
      </c>
      <c r="O136" s="28">
        <f t="shared" si="48"/>
        <v>0.69251543209876543</v>
      </c>
      <c r="P136" s="28">
        <f t="shared" si="39"/>
        <v>0.69251543209876543</v>
      </c>
      <c r="Q136" s="28">
        <f t="shared" si="49"/>
        <v>0.83009960718294062</v>
      </c>
      <c r="T136" s="47"/>
      <c r="U136" s="41">
        <f t="shared" si="40"/>
        <v>6.6371642005703144</v>
      </c>
      <c r="V136" s="16"/>
      <c r="W136" s="41">
        <f t="shared" si="41"/>
        <v>6.5920718359459318</v>
      </c>
      <c r="Y136" s="41">
        <f t="shared" si="42"/>
        <v>4.5092364624382597E-2</v>
      </c>
      <c r="Z136" s="41">
        <f t="shared" si="43"/>
        <v>3.643774283136663E-2</v>
      </c>
      <c r="AD136" s="48"/>
      <c r="AE136" s="45">
        <f t="shared" si="50"/>
        <v>6.5909999999999984</v>
      </c>
      <c r="AF136" s="45">
        <f t="shared" si="51"/>
        <v>7.3000000000000093E-2</v>
      </c>
      <c r="AG136" s="27">
        <f t="shared" si="52"/>
        <v>6.7369999999999983</v>
      </c>
      <c r="AH136" s="27">
        <f t="shared" si="53"/>
        <v>6.4449999999999985</v>
      </c>
      <c r="AI136" s="49"/>
    </row>
    <row r="137" spans="1:35" x14ac:dyDescent="0.2">
      <c r="A137" s="14" t="s">
        <v>22</v>
      </c>
      <c r="B137" s="15">
        <v>41149</v>
      </c>
      <c r="C137" s="16">
        <v>6.65</v>
      </c>
      <c r="D137" s="16">
        <v>6.65</v>
      </c>
      <c r="E137" s="16">
        <v>6.75</v>
      </c>
      <c r="F137" s="16">
        <f t="shared" si="44"/>
        <v>-2.9999999999999361E-2</v>
      </c>
      <c r="G137" s="14" t="str">
        <f t="shared" si="36"/>
        <v/>
      </c>
      <c r="H137" s="14">
        <f t="shared" si="37"/>
        <v>2.9999999999999361E-2</v>
      </c>
      <c r="I137" s="16">
        <f t="shared" si="45"/>
        <v>66.666666666666742</v>
      </c>
      <c r="K137" s="46"/>
      <c r="L137" s="16">
        <f t="shared" si="46"/>
        <v>6.75</v>
      </c>
      <c r="M137" s="16">
        <f t="shared" si="47"/>
        <v>6.48</v>
      </c>
      <c r="N137" s="28">
        <f t="shared" si="38"/>
        <v>0.62962962962963032</v>
      </c>
      <c r="O137" s="28">
        <f t="shared" si="48"/>
        <v>0.74302048260381637</v>
      </c>
      <c r="P137" s="28">
        <f t="shared" si="39"/>
        <v>0.74302048260381637</v>
      </c>
      <c r="Q137" s="28">
        <f t="shared" si="49"/>
        <v>0.89159652076318741</v>
      </c>
      <c r="T137" s="47"/>
      <c r="U137" s="41">
        <f t="shared" si="40"/>
        <v>6.6330122370376445</v>
      </c>
      <c r="V137" s="16"/>
      <c r="W137" s="41">
        <f t="shared" si="41"/>
        <v>6.5866375828216066</v>
      </c>
      <c r="Y137" s="41">
        <f t="shared" si="42"/>
        <v>4.6374654216037925E-2</v>
      </c>
      <c r="Z137" s="41">
        <f t="shared" si="43"/>
        <v>3.4274087383112634E-2</v>
      </c>
      <c r="AD137" s="48"/>
      <c r="AE137" s="45">
        <f t="shared" si="50"/>
        <v>6.5834999999999981</v>
      </c>
      <c r="AF137" s="45">
        <f t="shared" si="51"/>
        <v>7.3230799531344828E-2</v>
      </c>
      <c r="AG137" s="27">
        <f t="shared" si="52"/>
        <v>6.7299615990626878</v>
      </c>
      <c r="AH137" s="27">
        <f t="shared" si="53"/>
        <v>6.4370384009373085</v>
      </c>
      <c r="AI137" s="49"/>
    </row>
    <row r="138" spans="1:35" x14ac:dyDescent="0.2">
      <c r="A138" s="14" t="s">
        <v>22</v>
      </c>
      <c r="B138" s="15">
        <v>41148</v>
      </c>
      <c r="C138" s="16">
        <v>6.68</v>
      </c>
      <c r="D138" s="16">
        <v>6.6</v>
      </c>
      <c r="E138" s="16">
        <v>6.74</v>
      </c>
      <c r="F138" s="16">
        <f t="shared" si="44"/>
        <v>-1.0000000000000675E-2</v>
      </c>
      <c r="G138" s="14" t="str">
        <f t="shared" si="36"/>
        <v/>
      </c>
      <c r="H138" s="14">
        <f t="shared" si="37"/>
        <v>1.0000000000000675E-2</v>
      </c>
      <c r="I138" s="16">
        <f t="shared" si="45"/>
        <v>74.358974358974251</v>
      </c>
      <c r="K138" s="46"/>
      <c r="L138" s="16">
        <f t="shared" si="46"/>
        <v>6.75</v>
      </c>
      <c r="M138" s="16">
        <f t="shared" si="47"/>
        <v>6.43</v>
      </c>
      <c r="N138" s="28">
        <f t="shared" si="38"/>
        <v>0.78124999999999933</v>
      </c>
      <c r="O138" s="28">
        <f t="shared" si="48"/>
        <v>0.83617424242424232</v>
      </c>
      <c r="P138" s="28">
        <f t="shared" si="39"/>
        <v>0.83617424242424232</v>
      </c>
      <c r="Q138" s="28">
        <f t="shared" si="49"/>
        <v>0.93558501683501694</v>
      </c>
      <c r="T138" s="47"/>
      <c r="U138" s="41">
        <f t="shared" si="40"/>
        <v>6.629923552862671</v>
      </c>
      <c r="V138" s="16"/>
      <c r="W138" s="41">
        <f t="shared" si="41"/>
        <v>6.5815685894473344</v>
      </c>
      <c r="Y138" s="41">
        <f t="shared" si="42"/>
        <v>4.8354963415336627E-2</v>
      </c>
      <c r="Z138" s="41">
        <f t="shared" si="43"/>
        <v>3.1248945674881311E-2</v>
      </c>
      <c r="AD138" s="48"/>
      <c r="AE138" s="45">
        <f t="shared" si="50"/>
        <v>6.5764999999999985</v>
      </c>
      <c r="AF138" s="45">
        <f t="shared" si="51"/>
        <v>7.3230799531344801E-2</v>
      </c>
      <c r="AG138" s="27">
        <f t="shared" si="52"/>
        <v>6.7229615990626881</v>
      </c>
      <c r="AH138" s="27">
        <f t="shared" si="53"/>
        <v>6.4300384009373088</v>
      </c>
      <c r="AI138" s="49"/>
    </row>
    <row r="139" spans="1:35" x14ac:dyDescent="0.2">
      <c r="A139" s="14" t="s">
        <v>22</v>
      </c>
      <c r="B139" s="15">
        <v>41145</v>
      </c>
      <c r="C139" s="16">
        <v>6.69</v>
      </c>
      <c r="D139" s="16">
        <v>6.66</v>
      </c>
      <c r="E139" s="16">
        <v>6.74</v>
      </c>
      <c r="F139" s="16">
        <f t="shared" si="44"/>
        <v>-2.9999999999999361E-2</v>
      </c>
      <c r="G139" s="14" t="str">
        <f t="shared" si="36"/>
        <v/>
      </c>
      <c r="H139" s="14">
        <f t="shared" si="37"/>
        <v>2.9999999999999361E-2</v>
      </c>
      <c r="I139" s="16">
        <f t="shared" si="45"/>
        <v>65.909090909090992</v>
      </c>
      <c r="K139" s="46"/>
      <c r="L139" s="16">
        <f t="shared" si="46"/>
        <v>6.75</v>
      </c>
      <c r="M139" s="16">
        <f t="shared" si="47"/>
        <v>6.42</v>
      </c>
      <c r="N139" s="28">
        <f t="shared" si="38"/>
        <v>0.81818181818181945</v>
      </c>
      <c r="O139" s="28">
        <f t="shared" si="48"/>
        <v>0.90909090909090928</v>
      </c>
      <c r="P139" s="28">
        <f t="shared" si="39"/>
        <v>0.90909090909090928</v>
      </c>
      <c r="Q139" s="28">
        <f t="shared" si="49"/>
        <v>0.96094276094276121</v>
      </c>
      <c r="T139" s="47"/>
      <c r="U139" s="41">
        <f t="shared" si="40"/>
        <v>6.6208187442922473</v>
      </c>
      <c r="V139" s="16"/>
      <c r="W139" s="41">
        <f t="shared" si="41"/>
        <v>6.5736940766031209</v>
      </c>
      <c r="Y139" s="41">
        <f t="shared" si="42"/>
        <v>4.7124667689126376E-2</v>
      </c>
      <c r="Z139" s="41">
        <f t="shared" si="43"/>
        <v>2.6972441239767476E-2</v>
      </c>
      <c r="AD139" s="48"/>
      <c r="AE139" s="45">
        <f t="shared" si="50"/>
        <v>6.5674999999999981</v>
      </c>
      <c r="AF139" s="45">
        <f t="shared" si="51"/>
        <v>7.0984153161110647E-2</v>
      </c>
      <c r="AG139" s="27">
        <f t="shared" si="52"/>
        <v>6.7094683063222194</v>
      </c>
      <c r="AH139" s="27">
        <f t="shared" si="53"/>
        <v>6.4255316936777769</v>
      </c>
      <c r="AI139" s="49"/>
    </row>
    <row r="140" spans="1:35" x14ac:dyDescent="0.2">
      <c r="A140" s="14" t="s">
        <v>22</v>
      </c>
      <c r="B140" s="15">
        <v>41144</v>
      </c>
      <c r="C140" s="16">
        <v>6.72</v>
      </c>
      <c r="D140" s="16">
        <v>6.66</v>
      </c>
      <c r="E140" s="16">
        <v>6.75</v>
      </c>
      <c r="F140" s="16">
        <f t="shared" si="44"/>
        <v>4.9999999999999822E-2</v>
      </c>
      <c r="G140" s="14">
        <f t="shared" si="36"/>
        <v>4.9999999999999822E-2</v>
      </c>
      <c r="H140" s="14" t="str">
        <f t="shared" si="37"/>
        <v/>
      </c>
      <c r="I140" s="16">
        <f t="shared" si="45"/>
        <v>74.468085106382944</v>
      </c>
      <c r="K140" s="46"/>
      <c r="L140" s="16">
        <f t="shared" si="46"/>
        <v>6.75</v>
      </c>
      <c r="M140" s="16">
        <f t="shared" si="47"/>
        <v>6.42</v>
      </c>
      <c r="N140" s="28">
        <f t="shared" si="38"/>
        <v>0.90909090909090839</v>
      </c>
      <c r="O140" s="28">
        <f t="shared" si="48"/>
        <v>0.96969696969696939</v>
      </c>
      <c r="P140" s="28">
        <f t="shared" si="39"/>
        <v>0.96969696969696939</v>
      </c>
      <c r="Q140" s="28">
        <f t="shared" si="49"/>
        <v>0.96893939393939432</v>
      </c>
      <c r="T140" s="47"/>
      <c r="U140" s="41">
        <f t="shared" si="40"/>
        <v>6.6082403341635638</v>
      </c>
      <c r="V140" s="16"/>
      <c r="W140" s="41">
        <f t="shared" si="41"/>
        <v>6.56438960273137</v>
      </c>
      <c r="Y140" s="41">
        <f t="shared" si="42"/>
        <v>4.3850731432193868E-2</v>
      </c>
      <c r="Z140" s="41">
        <f t="shared" si="43"/>
        <v>2.1934384627427753E-2</v>
      </c>
      <c r="AD140" s="48"/>
      <c r="AE140" s="45">
        <f t="shared" si="50"/>
        <v>6.5569999999999995</v>
      </c>
      <c r="AF140" s="45">
        <f t="shared" si="51"/>
        <v>6.7535176019612217E-2</v>
      </c>
      <c r="AG140" s="27">
        <f t="shared" si="52"/>
        <v>6.6920703520392237</v>
      </c>
      <c r="AH140" s="27">
        <f t="shared" si="53"/>
        <v>6.4219296479607753</v>
      </c>
      <c r="AI140" s="49"/>
    </row>
    <row r="141" spans="1:35" x14ac:dyDescent="0.2">
      <c r="A141" s="14" t="s">
        <v>22</v>
      </c>
      <c r="B141" s="15">
        <v>41143</v>
      </c>
      <c r="C141" s="16">
        <v>6.67</v>
      </c>
      <c r="D141" s="16">
        <v>6.64</v>
      </c>
      <c r="E141" s="16">
        <v>6.67</v>
      </c>
      <c r="F141" s="16">
        <f t="shared" si="44"/>
        <v>9.9999999999997868E-3</v>
      </c>
      <c r="G141" s="14">
        <f t="shared" si="36"/>
        <v>9.9999999999997868E-3</v>
      </c>
      <c r="H141" s="14" t="str">
        <f t="shared" si="37"/>
        <v/>
      </c>
      <c r="I141" s="16">
        <f t="shared" si="45"/>
        <v>68.181818181818215</v>
      </c>
      <c r="K141" s="46"/>
      <c r="L141" s="16">
        <f t="shared" si="46"/>
        <v>6.67</v>
      </c>
      <c r="M141" s="16">
        <f t="shared" si="47"/>
        <v>6.42</v>
      </c>
      <c r="N141" s="28">
        <f t="shared" si="38"/>
        <v>1</v>
      </c>
      <c r="O141" s="28">
        <f t="shared" si="48"/>
        <v>1</v>
      </c>
      <c r="P141" s="28">
        <f t="shared" si="39"/>
        <v>1</v>
      </c>
      <c r="Q141" s="28">
        <f t="shared" si="49"/>
        <v>0.95277777777777839</v>
      </c>
      <c r="T141" s="47"/>
      <c r="U141" s="41">
        <f t="shared" si="40"/>
        <v>6.5879203949205749</v>
      </c>
      <c r="V141" s="16"/>
      <c r="W141" s="41">
        <f t="shared" si="41"/>
        <v>6.55194077094988</v>
      </c>
      <c r="Y141" s="41">
        <f t="shared" si="42"/>
        <v>3.5979623970694874E-2</v>
      </c>
      <c r="Z141" s="41">
        <f t="shared" si="43"/>
        <v>1.6455297926236224E-2</v>
      </c>
      <c r="AD141" s="48"/>
      <c r="AE141" s="45">
        <f t="shared" si="50"/>
        <v>6.5385000000000009</v>
      </c>
      <c r="AF141" s="45">
        <f t="shared" si="51"/>
        <v>7.0941877618230634E-2</v>
      </c>
      <c r="AG141" s="27">
        <f t="shared" si="52"/>
        <v>6.6803837552364618</v>
      </c>
      <c r="AH141" s="27">
        <f t="shared" si="53"/>
        <v>6.39661624476354</v>
      </c>
      <c r="AI141" s="49"/>
    </row>
    <row r="142" spans="1:35" x14ac:dyDescent="0.2">
      <c r="A142" s="14" t="s">
        <v>22</v>
      </c>
      <c r="B142" s="15">
        <v>41142</v>
      </c>
      <c r="C142" s="16">
        <v>6.66</v>
      </c>
      <c r="D142" s="16">
        <v>6.6</v>
      </c>
      <c r="E142" s="16">
        <v>6.66</v>
      </c>
      <c r="F142" s="16">
        <f t="shared" si="44"/>
        <v>9.9999999999997868E-3</v>
      </c>
      <c r="G142" s="14">
        <f t="shared" si="36"/>
        <v>9.9999999999997868E-3</v>
      </c>
      <c r="H142" s="14" t="str">
        <f t="shared" si="37"/>
        <v/>
      </c>
      <c r="I142" s="16">
        <f t="shared" si="45"/>
        <v>67.441860465116335</v>
      </c>
      <c r="K142" s="46"/>
      <c r="L142" s="16">
        <f t="shared" si="46"/>
        <v>6.66</v>
      </c>
      <c r="M142" s="16">
        <f t="shared" si="47"/>
        <v>6.42</v>
      </c>
      <c r="N142" s="28">
        <f t="shared" si="38"/>
        <v>1</v>
      </c>
      <c r="O142" s="28">
        <f t="shared" si="48"/>
        <v>0.96296296296296369</v>
      </c>
      <c r="P142" s="28">
        <f t="shared" si="39"/>
        <v>0.96296296296296369</v>
      </c>
      <c r="Q142" s="28">
        <f t="shared" si="49"/>
        <v>0.92765700483091851</v>
      </c>
      <c r="T142" s="47"/>
      <c r="U142" s="41">
        <f t="shared" si="40"/>
        <v>6.5729968303606787</v>
      </c>
      <c r="V142" s="16"/>
      <c r="W142" s="41">
        <f t="shared" si="41"/>
        <v>6.5424960326258699</v>
      </c>
      <c r="Y142" s="41">
        <f t="shared" si="42"/>
        <v>3.0500797734808849E-2</v>
      </c>
      <c r="Z142" s="41">
        <f t="shared" si="43"/>
        <v>1.1574216415121562E-2</v>
      </c>
      <c r="AD142" s="48"/>
      <c r="AE142" s="45">
        <f t="shared" si="50"/>
        <v>6.5224999999999991</v>
      </c>
      <c r="AF142" s="45">
        <f t="shared" si="51"/>
        <v>7.542380260899087E-2</v>
      </c>
      <c r="AG142" s="27">
        <f t="shared" si="52"/>
        <v>6.6733476052179812</v>
      </c>
      <c r="AH142" s="27">
        <f t="shared" si="53"/>
        <v>6.3716523947820169</v>
      </c>
      <c r="AI142" s="49"/>
    </row>
    <row r="143" spans="1:35" x14ac:dyDescent="0.2">
      <c r="A143" s="14" t="s">
        <v>22</v>
      </c>
      <c r="B143" s="15">
        <v>41141</v>
      </c>
      <c r="C143" s="16">
        <v>6.65</v>
      </c>
      <c r="D143" s="16">
        <v>6.58</v>
      </c>
      <c r="E143" s="16">
        <v>6.65</v>
      </c>
      <c r="F143" s="16">
        <f t="shared" si="44"/>
        <v>7.0000000000000284E-2</v>
      </c>
      <c r="G143" s="14">
        <f t="shared" si="36"/>
        <v>7.0000000000000284E-2</v>
      </c>
      <c r="H143" s="14" t="str">
        <f t="shared" si="37"/>
        <v/>
      </c>
      <c r="I143" s="16">
        <f t="shared" si="45"/>
        <v>66.666666666666742</v>
      </c>
      <c r="K143" s="46"/>
      <c r="L143" s="16">
        <f t="shared" si="46"/>
        <v>6.65</v>
      </c>
      <c r="M143" s="16">
        <f t="shared" si="47"/>
        <v>6.42</v>
      </c>
      <c r="N143" s="28">
        <f t="shared" si="38"/>
        <v>1</v>
      </c>
      <c r="O143" s="28">
        <f t="shared" si="48"/>
        <v>0.96296296296296369</v>
      </c>
      <c r="P143" s="28">
        <f t="shared" si="39"/>
        <v>0.96296296296296369</v>
      </c>
      <c r="Q143" s="28">
        <f t="shared" si="49"/>
        <v>0.89790660225442875</v>
      </c>
      <c r="T143" s="47"/>
      <c r="U143" s="41">
        <f t="shared" si="40"/>
        <v>6.5571780722444384</v>
      </c>
      <c r="V143" s="16"/>
      <c r="W143" s="41">
        <f t="shared" si="41"/>
        <v>6.5330957152359392</v>
      </c>
      <c r="Y143" s="41">
        <f t="shared" si="42"/>
        <v>2.4082357008499145E-2</v>
      </c>
      <c r="Z143" s="41">
        <f t="shared" si="43"/>
        <v>6.84257108519974E-3</v>
      </c>
      <c r="AD143" s="48"/>
      <c r="AE143" s="45">
        <f t="shared" si="50"/>
        <v>6.508</v>
      </c>
      <c r="AF143" s="45">
        <f t="shared" si="51"/>
        <v>7.5471849056452905E-2</v>
      </c>
      <c r="AG143" s="27">
        <f t="shared" si="52"/>
        <v>6.658943698112906</v>
      </c>
      <c r="AH143" s="27">
        <f t="shared" si="53"/>
        <v>6.357056301887094</v>
      </c>
      <c r="AI143" s="49"/>
    </row>
    <row r="144" spans="1:35" x14ac:dyDescent="0.2">
      <c r="A144" s="14" t="s">
        <v>22</v>
      </c>
      <c r="B144" s="15">
        <v>41138</v>
      </c>
      <c r="C144" s="16">
        <v>6.58</v>
      </c>
      <c r="D144" s="16">
        <v>6.58</v>
      </c>
      <c r="E144" s="16">
        <v>6.6</v>
      </c>
      <c r="F144" s="16">
        <f t="shared" si="44"/>
        <v>-9.9999999999997868E-3</v>
      </c>
      <c r="G144" s="14" t="str">
        <f t="shared" si="36"/>
        <v/>
      </c>
      <c r="H144" s="14">
        <f t="shared" si="37"/>
        <v>9.9999999999997868E-3</v>
      </c>
      <c r="I144" s="16">
        <f t="shared" si="45"/>
        <v>61.111111111111136</v>
      </c>
      <c r="K144" s="46"/>
      <c r="L144" s="16">
        <f t="shared" si="46"/>
        <v>6.6</v>
      </c>
      <c r="M144" s="16">
        <f t="shared" si="47"/>
        <v>6.42</v>
      </c>
      <c r="N144" s="28">
        <f t="shared" si="38"/>
        <v>0.88888888888889106</v>
      </c>
      <c r="O144" s="28">
        <f t="shared" si="48"/>
        <v>0.94907407407407518</v>
      </c>
      <c r="P144" s="28">
        <f t="shared" si="39"/>
        <v>0.94907407407407518</v>
      </c>
      <c r="Q144" s="28">
        <f t="shared" si="49"/>
        <v>0.87331492983666903</v>
      </c>
      <c r="T144" s="47"/>
      <c r="U144" s="41">
        <f t="shared" si="40"/>
        <v>6.5403013581070635</v>
      </c>
      <c r="V144" s="16"/>
      <c r="W144" s="41">
        <f t="shared" si="41"/>
        <v>6.5237433724548142</v>
      </c>
      <c r="Y144" s="41">
        <f t="shared" si="42"/>
        <v>1.6557985652249307E-2</v>
      </c>
      <c r="Z144" s="41">
        <f t="shared" si="43"/>
        <v>2.5326246043748894E-3</v>
      </c>
      <c r="AD144" s="48"/>
      <c r="AE144" s="45">
        <f t="shared" si="50"/>
        <v>6.4904999999999999</v>
      </c>
      <c r="AF144" s="45">
        <f t="shared" si="51"/>
        <v>8.0899629170967199E-2</v>
      </c>
      <c r="AG144" s="27">
        <f t="shared" si="52"/>
        <v>6.6522992583419347</v>
      </c>
      <c r="AH144" s="27">
        <f t="shared" si="53"/>
        <v>6.3287007416580652</v>
      </c>
      <c r="AI144" s="49"/>
    </row>
    <row r="145" spans="1:35" x14ac:dyDescent="0.2">
      <c r="A145" s="14" t="s">
        <v>22</v>
      </c>
      <c r="B145" s="15">
        <v>41137</v>
      </c>
      <c r="C145" s="16">
        <v>6.59</v>
      </c>
      <c r="D145" s="16">
        <v>6.55</v>
      </c>
      <c r="E145" s="16">
        <v>6.59</v>
      </c>
      <c r="F145" s="16">
        <f t="shared" si="44"/>
        <v>9.9999999999997868E-3</v>
      </c>
      <c r="G145" s="14">
        <f t="shared" si="36"/>
        <v>9.9999999999997868E-3</v>
      </c>
      <c r="H145" s="14" t="str">
        <f t="shared" si="37"/>
        <v/>
      </c>
      <c r="I145" s="16">
        <f t="shared" si="45"/>
        <v>64.864864864864813</v>
      </c>
      <c r="K145" s="46"/>
      <c r="L145" s="16">
        <f t="shared" si="46"/>
        <v>6.59</v>
      </c>
      <c r="M145" s="16">
        <f t="shared" si="47"/>
        <v>6.35</v>
      </c>
      <c r="N145" s="28">
        <f t="shared" si="38"/>
        <v>1</v>
      </c>
      <c r="O145" s="28">
        <f t="shared" si="48"/>
        <v>0.88888888888888895</v>
      </c>
      <c r="P145" s="28">
        <f t="shared" si="39"/>
        <v>0.88888888888888895</v>
      </c>
      <c r="Q145" s="28">
        <f t="shared" si="49"/>
        <v>0.84011387163561024</v>
      </c>
      <c r="T145" s="47"/>
      <c r="U145" s="41">
        <f t="shared" si="40"/>
        <v>6.5330834232174384</v>
      </c>
      <c r="V145" s="16"/>
      <c r="W145" s="41">
        <f t="shared" si="41"/>
        <v>6.5192428422511988</v>
      </c>
      <c r="Y145" s="41">
        <f t="shared" si="42"/>
        <v>1.3840580966239635E-2</v>
      </c>
      <c r="Z145" s="41">
        <f t="shared" si="43"/>
        <v>-9.7371565759371559E-4</v>
      </c>
      <c r="AD145" s="48"/>
      <c r="AE145" s="45">
        <f t="shared" si="50"/>
        <v>6.4855</v>
      </c>
      <c r="AF145" s="45">
        <f t="shared" si="51"/>
        <v>7.8260782004781967E-2</v>
      </c>
      <c r="AG145" s="27">
        <f t="shared" si="52"/>
        <v>6.6420215640095641</v>
      </c>
      <c r="AH145" s="27">
        <f t="shared" si="53"/>
        <v>6.328978435990436</v>
      </c>
      <c r="AI145" s="49"/>
    </row>
    <row r="146" spans="1:35" x14ac:dyDescent="0.2">
      <c r="A146" s="14" t="s">
        <v>22</v>
      </c>
      <c r="B146" s="15">
        <v>41136</v>
      </c>
      <c r="C146" s="16">
        <v>6.58</v>
      </c>
      <c r="D146" s="16">
        <v>6.54</v>
      </c>
      <c r="E146" s="16">
        <v>6.58</v>
      </c>
      <c r="F146" s="16">
        <f t="shared" si="44"/>
        <v>6.0000000000000497E-2</v>
      </c>
      <c r="G146" s="14">
        <f t="shared" si="36"/>
        <v>6.0000000000000497E-2</v>
      </c>
      <c r="H146" s="14" t="str">
        <f t="shared" si="37"/>
        <v/>
      </c>
      <c r="I146" s="16">
        <f t="shared" si="45"/>
        <v>73.469387755102076</v>
      </c>
      <c r="K146" s="46"/>
      <c r="L146" s="16">
        <f t="shared" si="46"/>
        <v>6.59</v>
      </c>
      <c r="M146" s="16">
        <f t="shared" si="47"/>
        <v>6.35</v>
      </c>
      <c r="N146" s="28">
        <f t="shared" si="38"/>
        <v>0.95833333333333426</v>
      </c>
      <c r="O146" s="28">
        <f t="shared" si="48"/>
        <v>0.87439613526570081</v>
      </c>
      <c r="P146" s="28">
        <f t="shared" si="39"/>
        <v>0.87439613526570081</v>
      </c>
      <c r="Q146" s="28">
        <f t="shared" si="49"/>
        <v>0.81233609385783245</v>
      </c>
      <c r="T146" s="47"/>
      <c r="U146" s="41">
        <f t="shared" si="40"/>
        <v>6.5227349547115185</v>
      </c>
      <c r="V146" s="16"/>
      <c r="W146" s="41">
        <f t="shared" si="41"/>
        <v>6.5135822696312955</v>
      </c>
      <c r="Y146" s="41">
        <f t="shared" si="42"/>
        <v>9.1526850802230442E-3</v>
      </c>
      <c r="Z146" s="41">
        <f t="shared" si="43"/>
        <v>-4.6772898135520533E-3</v>
      </c>
      <c r="AD146" s="48"/>
      <c r="AE146" s="45">
        <f t="shared" si="50"/>
        <v>6.4835000000000012</v>
      </c>
      <c r="AF146" s="45">
        <f t="shared" si="51"/>
        <v>7.6044394928226011E-2</v>
      </c>
      <c r="AG146" s="27">
        <f t="shared" si="52"/>
        <v>6.6355887898564534</v>
      </c>
      <c r="AH146" s="27">
        <f t="shared" si="53"/>
        <v>6.3314112101435489</v>
      </c>
      <c r="AI146" s="49"/>
    </row>
    <row r="147" spans="1:35" x14ac:dyDescent="0.2">
      <c r="A147" s="14" t="s">
        <v>22</v>
      </c>
      <c r="B147" s="15">
        <v>41135</v>
      </c>
      <c r="C147" s="16">
        <v>6.52</v>
      </c>
      <c r="D147" s="16">
        <v>6.5</v>
      </c>
      <c r="E147" s="16">
        <v>6.59</v>
      </c>
      <c r="F147" s="16">
        <f t="shared" si="44"/>
        <v>-5.0000000000000711E-2</v>
      </c>
      <c r="G147" s="14" t="str">
        <f t="shared" si="36"/>
        <v/>
      </c>
      <c r="H147" s="14">
        <f t="shared" si="37"/>
        <v>5.0000000000000711E-2</v>
      </c>
      <c r="I147" s="16">
        <f t="shared" si="45"/>
        <v>69.767441860465127</v>
      </c>
      <c r="K147" s="46"/>
      <c r="L147" s="16">
        <f t="shared" si="46"/>
        <v>6.59</v>
      </c>
      <c r="M147" s="16">
        <f t="shared" si="47"/>
        <v>6.35</v>
      </c>
      <c r="N147" s="28">
        <f t="shared" si="38"/>
        <v>0.70833333333333237</v>
      </c>
      <c r="O147" s="28">
        <f t="shared" si="48"/>
        <v>0.81421095008051481</v>
      </c>
      <c r="P147" s="28">
        <f t="shared" si="39"/>
        <v>0.81421095008051481</v>
      </c>
      <c r="Q147" s="28">
        <f t="shared" si="49"/>
        <v>0.79459972394754919</v>
      </c>
      <c r="T147" s="47"/>
      <c r="U147" s="41">
        <f t="shared" si="40"/>
        <v>6.5123231282954315</v>
      </c>
      <c r="V147" s="16"/>
      <c r="W147" s="41">
        <f t="shared" si="41"/>
        <v>6.508268851201799</v>
      </c>
      <c r="Y147" s="41">
        <f t="shared" si="42"/>
        <v>4.0542770936324857E-3</v>
      </c>
      <c r="Z147" s="41">
        <f t="shared" si="43"/>
        <v>-8.1347835369958276E-3</v>
      </c>
      <c r="AD147" s="48"/>
      <c r="AE147" s="45">
        <f t="shared" si="50"/>
        <v>6.4799999999999995</v>
      </c>
      <c r="AF147" s="45">
        <f t="shared" si="51"/>
        <v>7.3075303625780463E-2</v>
      </c>
      <c r="AG147" s="27">
        <f t="shared" si="52"/>
        <v>6.6261506072515601</v>
      </c>
      <c r="AH147" s="27">
        <f t="shared" si="53"/>
        <v>6.3338493927484389</v>
      </c>
      <c r="AI147" s="49"/>
    </row>
    <row r="148" spans="1:35" x14ac:dyDescent="0.2">
      <c r="A148" s="14" t="s">
        <v>22</v>
      </c>
      <c r="B148" s="15">
        <v>41134</v>
      </c>
      <c r="C148" s="16">
        <v>6.57</v>
      </c>
      <c r="D148" s="16">
        <v>6.48</v>
      </c>
      <c r="E148" s="16">
        <v>6.57</v>
      </c>
      <c r="F148" s="16">
        <f t="shared" si="44"/>
        <v>5.0000000000000711E-2</v>
      </c>
      <c r="G148" s="14">
        <f t="shared" si="36"/>
        <v>5.0000000000000711E-2</v>
      </c>
      <c r="H148" s="14" t="str">
        <f t="shared" si="37"/>
        <v/>
      </c>
      <c r="I148" s="16">
        <f t="shared" si="45"/>
        <v>75.000000000000057</v>
      </c>
      <c r="K148" s="46"/>
      <c r="L148" s="16">
        <f t="shared" si="46"/>
        <v>6.58</v>
      </c>
      <c r="M148" s="16">
        <f t="shared" si="47"/>
        <v>6.35</v>
      </c>
      <c r="N148" s="28">
        <f t="shared" si="38"/>
        <v>0.95652173913043581</v>
      </c>
      <c r="O148" s="28">
        <f t="shared" si="48"/>
        <v>0.84000460087416551</v>
      </c>
      <c r="P148" s="28">
        <f t="shared" si="39"/>
        <v>0.84000460087416551</v>
      </c>
      <c r="Q148" s="28">
        <f t="shared" si="49"/>
        <v>0.78175753393144631</v>
      </c>
      <c r="T148" s="47"/>
      <c r="U148" s="41">
        <f t="shared" si="40"/>
        <v>6.5109273334400557</v>
      </c>
      <c r="V148" s="16"/>
      <c r="W148" s="41">
        <f t="shared" si="41"/>
        <v>6.5073303592979421</v>
      </c>
      <c r="Y148" s="41">
        <f t="shared" si="42"/>
        <v>3.5969741421135737E-3</v>
      </c>
      <c r="Z148" s="41">
        <f t="shared" si="43"/>
        <v>-1.1182048694652905E-2</v>
      </c>
      <c r="AD148" s="48"/>
      <c r="AE148" s="45">
        <f t="shared" si="50"/>
        <v>6.4804999999999993</v>
      </c>
      <c r="AF148" s="45">
        <f t="shared" si="51"/>
        <v>7.338085581403371E-2</v>
      </c>
      <c r="AG148" s="27">
        <f t="shared" si="52"/>
        <v>6.6272617116280665</v>
      </c>
      <c r="AH148" s="27">
        <f t="shared" si="53"/>
        <v>6.333738288371932</v>
      </c>
      <c r="AI148" s="49"/>
    </row>
    <row r="149" spans="1:35" x14ac:dyDescent="0.2">
      <c r="A149" s="14" t="s">
        <v>22</v>
      </c>
      <c r="B149" s="15">
        <v>41131</v>
      </c>
      <c r="C149" s="16">
        <v>6.52</v>
      </c>
      <c r="D149" s="16">
        <v>6.48</v>
      </c>
      <c r="E149" s="16">
        <v>6.57</v>
      </c>
      <c r="F149" s="16">
        <f t="shared" si="44"/>
        <v>0</v>
      </c>
      <c r="G149" s="14" t="str">
        <f t="shared" si="36"/>
        <v/>
      </c>
      <c r="H149" s="14" t="str">
        <f t="shared" si="37"/>
        <v/>
      </c>
      <c r="I149" s="16">
        <f t="shared" si="45"/>
        <v>76.190476190476218</v>
      </c>
      <c r="K149" s="46"/>
      <c r="L149" s="16">
        <f t="shared" si="46"/>
        <v>6.58</v>
      </c>
      <c r="M149" s="16">
        <f t="shared" si="47"/>
        <v>6.31</v>
      </c>
      <c r="N149" s="28">
        <f t="shared" si="38"/>
        <v>0.77777777777777635</v>
      </c>
      <c r="O149" s="28">
        <f t="shared" si="48"/>
        <v>0.78306878306878158</v>
      </c>
      <c r="P149" s="28">
        <f t="shared" si="39"/>
        <v>0.78306878306878158</v>
      </c>
      <c r="Q149" s="28">
        <f t="shared" si="49"/>
        <v>0.76851851851851805</v>
      </c>
      <c r="T149" s="47"/>
      <c r="U149" s="41">
        <f t="shared" si="40"/>
        <v>6.5001868486109746</v>
      </c>
      <c r="V149" s="16"/>
      <c r="W149" s="41">
        <f t="shared" si="41"/>
        <v>6.502316788041778</v>
      </c>
      <c r="Y149" s="41">
        <f t="shared" si="42"/>
        <v>-2.1299394308034181E-3</v>
      </c>
      <c r="Z149" s="41">
        <f t="shared" si="43"/>
        <v>-1.4876804403844522E-2</v>
      </c>
      <c r="AD149" s="48"/>
      <c r="AE149" s="45">
        <f t="shared" si="50"/>
        <v>6.474499999999999</v>
      </c>
      <c r="AF149" s="45">
        <f t="shared" si="51"/>
        <v>7.0673545262707749E-2</v>
      </c>
      <c r="AG149" s="27">
        <f t="shared" si="52"/>
        <v>6.6158470905254143</v>
      </c>
      <c r="AH149" s="27">
        <f t="shared" si="53"/>
        <v>6.3331529094745838</v>
      </c>
      <c r="AI149" s="49"/>
    </row>
    <row r="150" spans="1:35" x14ac:dyDescent="0.2">
      <c r="A150" s="14" t="s">
        <v>22</v>
      </c>
      <c r="B150" s="15">
        <v>41130</v>
      </c>
      <c r="C150" s="16">
        <v>6.52</v>
      </c>
      <c r="D150" s="16">
        <v>6.5</v>
      </c>
      <c r="E150" s="16">
        <v>6.56</v>
      </c>
      <c r="F150" s="16">
        <f t="shared" si="44"/>
        <v>0</v>
      </c>
      <c r="G150" s="14" t="str">
        <f t="shared" si="36"/>
        <v/>
      </c>
      <c r="H150" s="14" t="str">
        <f t="shared" si="37"/>
        <v/>
      </c>
      <c r="I150" s="16">
        <f t="shared" si="45"/>
        <v>53.333333333333265</v>
      </c>
      <c r="K150" s="46"/>
      <c r="L150" s="16">
        <f t="shared" si="46"/>
        <v>6.58</v>
      </c>
      <c r="M150" s="16">
        <f t="shared" si="47"/>
        <v>6.3</v>
      </c>
      <c r="N150" s="28">
        <f t="shared" si="38"/>
        <v>0.78571428571428414</v>
      </c>
      <c r="O150" s="28">
        <f t="shared" si="48"/>
        <v>0.74999999999999922</v>
      </c>
      <c r="P150" s="28">
        <f t="shared" si="39"/>
        <v>0.74999999999999922</v>
      </c>
      <c r="Q150" s="28">
        <f t="shared" si="49"/>
        <v>0.75899470899470867</v>
      </c>
      <c r="T150" s="47"/>
      <c r="U150" s="41">
        <f t="shared" si="40"/>
        <v>6.4965844574493339</v>
      </c>
      <c r="V150" s="16"/>
      <c r="W150" s="41">
        <f t="shared" si="41"/>
        <v>6.5009021310851196</v>
      </c>
      <c r="Y150" s="41">
        <f t="shared" si="42"/>
        <v>-4.3176736357857237E-3</v>
      </c>
      <c r="Z150" s="41">
        <f t="shared" si="43"/>
        <v>-1.8063520647104796E-2</v>
      </c>
      <c r="AD150" s="48"/>
      <c r="AE150" s="45">
        <f t="shared" si="50"/>
        <v>6.4715000000000007</v>
      </c>
      <c r="AF150" s="45">
        <f t="shared" si="51"/>
        <v>6.9948195116100051E-2</v>
      </c>
      <c r="AG150" s="27">
        <f t="shared" si="52"/>
        <v>6.6113963902322004</v>
      </c>
      <c r="AH150" s="27">
        <f t="shared" si="53"/>
        <v>6.331603609767801</v>
      </c>
      <c r="AI150" s="49"/>
    </row>
    <row r="151" spans="1:35" x14ac:dyDescent="0.2">
      <c r="A151" s="14" t="s">
        <v>22</v>
      </c>
      <c r="B151" s="15">
        <v>41129</v>
      </c>
      <c r="C151" s="16">
        <v>6.52</v>
      </c>
      <c r="D151" s="16">
        <v>6.43</v>
      </c>
      <c r="E151" s="16">
        <v>6.56</v>
      </c>
      <c r="F151" s="16">
        <f t="shared" si="44"/>
        <v>2.9999999999999361E-2</v>
      </c>
      <c r="G151" s="14">
        <f t="shared" si="36"/>
        <v>2.9999999999999361E-2</v>
      </c>
      <c r="H151" s="14" t="str">
        <f t="shared" si="37"/>
        <v/>
      </c>
      <c r="I151" s="16">
        <f t="shared" si="45"/>
        <v>47.761194029850728</v>
      </c>
      <c r="K151" s="46"/>
      <c r="L151" s="16">
        <f t="shared" si="46"/>
        <v>6.58</v>
      </c>
      <c r="M151" s="16">
        <f t="shared" si="47"/>
        <v>6.3</v>
      </c>
      <c r="N151" s="28">
        <f t="shared" si="38"/>
        <v>0.78571428571428414</v>
      </c>
      <c r="O151" s="28">
        <f t="shared" si="48"/>
        <v>0.78571428571428514</v>
      </c>
      <c r="P151" s="28">
        <f t="shared" si="39"/>
        <v>0.78571428571428514</v>
      </c>
      <c r="Q151" s="28">
        <f t="shared" si="49"/>
        <v>0.76269841269841232</v>
      </c>
      <c r="T151" s="47"/>
      <c r="U151" s="41">
        <f t="shared" si="40"/>
        <v>6.4923270860764859</v>
      </c>
      <c r="V151" s="16"/>
      <c r="W151" s="41">
        <f t="shared" si="41"/>
        <v>6.4993743015719287</v>
      </c>
      <c r="Y151" s="41">
        <f t="shared" si="42"/>
        <v>-7.047215495442849E-3</v>
      </c>
      <c r="Z151" s="41">
        <f t="shared" si="43"/>
        <v>-2.1499982399934562E-2</v>
      </c>
      <c r="AD151" s="48"/>
      <c r="AE151" s="45">
        <f t="shared" si="50"/>
        <v>6.4699999999999989</v>
      </c>
      <c r="AF151" s="45">
        <f t="shared" si="51"/>
        <v>6.9209825891993149E-2</v>
      </c>
      <c r="AG151" s="27">
        <f t="shared" si="52"/>
        <v>6.6084196517839855</v>
      </c>
      <c r="AH151" s="27">
        <f t="shared" si="53"/>
        <v>6.3315803482160122</v>
      </c>
      <c r="AI151" s="49"/>
    </row>
    <row r="152" spans="1:35" x14ac:dyDescent="0.2">
      <c r="A152" s="14" t="s">
        <v>22</v>
      </c>
      <c r="B152" s="15">
        <v>41128</v>
      </c>
      <c r="C152" s="16">
        <v>6.49</v>
      </c>
      <c r="D152" s="16">
        <v>6.42</v>
      </c>
      <c r="E152" s="16">
        <v>6.57</v>
      </c>
      <c r="F152" s="16">
        <f t="shared" si="44"/>
        <v>-5.9999999999999609E-2</v>
      </c>
      <c r="G152" s="14" t="str">
        <f t="shared" si="36"/>
        <v/>
      </c>
      <c r="H152" s="14">
        <f t="shared" si="37"/>
        <v>5.9999999999999609E-2</v>
      </c>
      <c r="I152" s="16">
        <f t="shared" si="45"/>
        <v>48.529411764705912</v>
      </c>
      <c r="K152" s="46"/>
      <c r="L152" s="16">
        <f t="shared" si="46"/>
        <v>6.58</v>
      </c>
      <c r="M152" s="16">
        <f t="shared" si="47"/>
        <v>6.3</v>
      </c>
      <c r="N152" s="28">
        <f t="shared" si="38"/>
        <v>0.67857142857142938</v>
      </c>
      <c r="O152" s="28">
        <f t="shared" si="48"/>
        <v>0.75000000000000033</v>
      </c>
      <c r="P152" s="28">
        <f t="shared" si="39"/>
        <v>0.75000000000000033</v>
      </c>
      <c r="Q152" s="28">
        <f t="shared" si="49"/>
        <v>0.75370370370370321</v>
      </c>
      <c r="T152" s="47"/>
      <c r="U152" s="41">
        <f t="shared" si="40"/>
        <v>6.487295647181301</v>
      </c>
      <c r="V152" s="16"/>
      <c r="W152" s="41">
        <f t="shared" si="41"/>
        <v>6.4977242456976825</v>
      </c>
      <c r="Y152" s="41">
        <f t="shared" si="42"/>
        <v>-1.0428598516381449E-2</v>
      </c>
      <c r="Z152" s="41">
        <f t="shared" si="43"/>
        <v>-2.5113174126057486E-2</v>
      </c>
      <c r="AD152" s="48"/>
      <c r="AE152" s="45">
        <f t="shared" si="50"/>
        <v>6.4685000000000006</v>
      </c>
      <c r="AF152" s="45">
        <f t="shared" si="51"/>
        <v>6.8430621800477653E-2</v>
      </c>
      <c r="AG152" s="27">
        <f t="shared" si="52"/>
        <v>6.6053612436009557</v>
      </c>
      <c r="AH152" s="27">
        <f t="shared" si="53"/>
        <v>6.3316387563990455</v>
      </c>
      <c r="AI152" s="49"/>
    </row>
    <row r="153" spans="1:35" x14ac:dyDescent="0.2">
      <c r="A153" s="14" t="s">
        <v>22</v>
      </c>
      <c r="B153" s="15">
        <v>41127</v>
      </c>
      <c r="C153" s="16">
        <v>6.55</v>
      </c>
      <c r="D153" s="16">
        <v>6.46</v>
      </c>
      <c r="E153" s="16">
        <v>6.55</v>
      </c>
      <c r="F153" s="16">
        <f t="shared" si="44"/>
        <v>5.9999999999999609E-2</v>
      </c>
      <c r="G153" s="14">
        <f t="shared" si="36"/>
        <v>5.9999999999999609E-2</v>
      </c>
      <c r="H153" s="14" t="str">
        <f t="shared" si="37"/>
        <v/>
      </c>
      <c r="I153" s="16">
        <f t="shared" si="45"/>
        <v>51.562499999999964</v>
      </c>
      <c r="K153" s="46"/>
      <c r="L153" s="16">
        <f t="shared" si="46"/>
        <v>6.58</v>
      </c>
      <c r="M153" s="16">
        <f t="shared" si="47"/>
        <v>6.3</v>
      </c>
      <c r="N153" s="28">
        <f t="shared" si="38"/>
        <v>0.89285714285714202</v>
      </c>
      <c r="O153" s="28">
        <f t="shared" si="48"/>
        <v>0.77380952380952361</v>
      </c>
      <c r="P153" s="28">
        <f t="shared" si="39"/>
        <v>0.77380952380952361</v>
      </c>
      <c r="Q153" s="28">
        <f t="shared" si="49"/>
        <v>0.73999999999999955</v>
      </c>
      <c r="T153" s="47"/>
      <c r="U153" s="41">
        <f t="shared" si="40"/>
        <v>6.4868039466688101</v>
      </c>
      <c r="V153" s="16"/>
      <c r="W153" s="41">
        <f t="shared" si="41"/>
        <v>6.4983421853534971</v>
      </c>
      <c r="Y153" s="41">
        <f t="shared" si="42"/>
        <v>-1.1538238684686952E-2</v>
      </c>
      <c r="Z153" s="41">
        <f t="shared" si="43"/>
        <v>-2.8784318028476492E-2</v>
      </c>
      <c r="AD153" s="48"/>
      <c r="AE153" s="45">
        <f t="shared" si="50"/>
        <v>6.4694999999999991</v>
      </c>
      <c r="AF153" s="45">
        <f t="shared" si="51"/>
        <v>6.8882145727321861E-2</v>
      </c>
      <c r="AG153" s="27">
        <f t="shared" si="52"/>
        <v>6.6072642914546424</v>
      </c>
      <c r="AH153" s="27">
        <f t="shared" si="53"/>
        <v>6.3317357085453558</v>
      </c>
      <c r="AI153" s="49"/>
    </row>
    <row r="154" spans="1:35" x14ac:dyDescent="0.2">
      <c r="A154" s="14" t="s">
        <v>22</v>
      </c>
      <c r="B154" s="15">
        <v>41124</v>
      </c>
      <c r="C154" s="16">
        <v>6.49</v>
      </c>
      <c r="D154" s="16">
        <v>6.42</v>
      </c>
      <c r="E154" s="16">
        <v>6.52</v>
      </c>
      <c r="F154" s="16">
        <f t="shared" si="44"/>
        <v>-1.9999999999999574E-2</v>
      </c>
      <c r="G154" s="14" t="str">
        <f t="shared" si="36"/>
        <v/>
      </c>
      <c r="H154" s="14">
        <f t="shared" si="37"/>
        <v>1.9999999999999574E-2</v>
      </c>
      <c r="I154" s="16">
        <f t="shared" si="45"/>
        <v>53.030303030303031</v>
      </c>
      <c r="K154" s="46"/>
      <c r="L154" s="16">
        <f t="shared" si="46"/>
        <v>6.58</v>
      </c>
      <c r="M154" s="16">
        <f t="shared" si="47"/>
        <v>6.3</v>
      </c>
      <c r="N154" s="28">
        <f t="shared" si="38"/>
        <v>0.67857142857142938</v>
      </c>
      <c r="O154" s="28">
        <f t="shared" si="48"/>
        <v>0.73544973544973491</v>
      </c>
      <c r="P154" s="28">
        <f t="shared" si="39"/>
        <v>0.73544973544973491</v>
      </c>
      <c r="Q154" s="28">
        <f t="shared" si="49"/>
        <v>0.68079365079365062</v>
      </c>
      <c r="T154" s="47"/>
      <c r="U154" s="41">
        <f t="shared" si="40"/>
        <v>6.4753137551540485</v>
      </c>
      <c r="V154" s="16"/>
      <c r="W154" s="41">
        <f t="shared" si="41"/>
        <v>6.4942095601817771</v>
      </c>
      <c r="Y154" s="41">
        <f t="shared" si="42"/>
        <v>-1.8895805027728585E-2</v>
      </c>
      <c r="Z154" s="41">
        <f t="shared" si="43"/>
        <v>-3.3095837864423876E-2</v>
      </c>
      <c r="AD154" s="48"/>
      <c r="AE154" s="45">
        <f t="shared" si="50"/>
        <v>6.4704999999999995</v>
      </c>
      <c r="AF154" s="45">
        <f t="shared" si="51"/>
        <v>7.0176563039237042E-2</v>
      </c>
      <c r="AG154" s="27">
        <f t="shared" si="52"/>
        <v>6.6108531260784735</v>
      </c>
      <c r="AH154" s="27">
        <f t="shared" si="53"/>
        <v>6.3301468739215254</v>
      </c>
      <c r="AI154" s="49"/>
    </row>
    <row r="155" spans="1:35" x14ac:dyDescent="0.2">
      <c r="A155" s="14" t="s">
        <v>22</v>
      </c>
      <c r="B155" s="15">
        <v>41123</v>
      </c>
      <c r="C155" s="16">
        <v>6.51</v>
      </c>
      <c r="D155" s="16">
        <v>6.47</v>
      </c>
      <c r="E155" s="16">
        <v>6.58</v>
      </c>
      <c r="F155" s="16">
        <f t="shared" si="44"/>
        <v>0</v>
      </c>
      <c r="G155" s="14" t="str">
        <f t="shared" si="36"/>
        <v/>
      </c>
      <c r="H155" s="14" t="str">
        <f t="shared" si="37"/>
        <v/>
      </c>
      <c r="I155" s="16">
        <f t="shared" si="45"/>
        <v>53.846153846153825</v>
      </c>
      <c r="K155" s="46"/>
      <c r="L155" s="16">
        <f t="shared" si="46"/>
        <v>6.58</v>
      </c>
      <c r="M155" s="16">
        <f t="shared" si="47"/>
        <v>6.3</v>
      </c>
      <c r="N155" s="28">
        <f t="shared" si="38"/>
        <v>0.74999999999999922</v>
      </c>
      <c r="O155" s="28">
        <f t="shared" si="48"/>
        <v>0.76851851851851727</v>
      </c>
      <c r="P155" s="28">
        <f t="shared" si="39"/>
        <v>0.76851851851851727</v>
      </c>
      <c r="Q155" s="28">
        <f t="shared" si="49"/>
        <v>0.59592592592592597</v>
      </c>
      <c r="T155" s="47"/>
      <c r="U155" s="41">
        <f t="shared" si="40"/>
        <v>6.4726435288184216</v>
      </c>
      <c r="V155" s="16"/>
      <c r="W155" s="41">
        <f t="shared" si="41"/>
        <v>6.4945463249963193</v>
      </c>
      <c r="Y155" s="41">
        <f t="shared" si="42"/>
        <v>-2.1902796177897699E-2</v>
      </c>
      <c r="Z155" s="41">
        <f t="shared" si="43"/>
        <v>-3.6645846073597693E-2</v>
      </c>
      <c r="AD155" s="48"/>
      <c r="AE155" s="45">
        <f t="shared" si="50"/>
        <v>6.472999999999999</v>
      </c>
      <c r="AF155" s="45">
        <f t="shared" si="51"/>
        <v>7.170076708097349E-2</v>
      </c>
      <c r="AG155" s="27">
        <f t="shared" si="52"/>
        <v>6.6164015341619455</v>
      </c>
      <c r="AH155" s="27">
        <f t="shared" si="53"/>
        <v>6.3295984658380524</v>
      </c>
      <c r="AI155" s="49"/>
    </row>
    <row r="156" spans="1:35" x14ac:dyDescent="0.2">
      <c r="A156" s="14" t="s">
        <v>22</v>
      </c>
      <c r="B156" s="15">
        <v>41122</v>
      </c>
      <c r="C156" s="16">
        <v>6.51</v>
      </c>
      <c r="D156" s="16">
        <v>6.5</v>
      </c>
      <c r="E156" s="16">
        <v>6.55</v>
      </c>
      <c r="F156" s="16">
        <f t="shared" si="44"/>
        <v>0</v>
      </c>
      <c r="G156" s="14" t="str">
        <f t="shared" si="36"/>
        <v/>
      </c>
      <c r="H156" s="14" t="str">
        <f t="shared" si="37"/>
        <v/>
      </c>
      <c r="I156" s="16">
        <f t="shared" si="45"/>
        <v>51.470588235294088</v>
      </c>
      <c r="K156" s="46"/>
      <c r="L156" s="16">
        <f t="shared" si="46"/>
        <v>6.57</v>
      </c>
      <c r="M156" s="16">
        <f t="shared" si="47"/>
        <v>6.3</v>
      </c>
      <c r="N156" s="28">
        <f t="shared" si="38"/>
        <v>0.77777777777777635</v>
      </c>
      <c r="O156" s="28">
        <f t="shared" si="48"/>
        <v>0.74074074074074014</v>
      </c>
      <c r="P156" s="28">
        <f t="shared" si="39"/>
        <v>0.74074074074074014</v>
      </c>
      <c r="Q156" s="28">
        <f t="shared" si="49"/>
        <v>0.47816993464052315</v>
      </c>
      <c r="T156" s="47"/>
      <c r="U156" s="41">
        <f t="shared" si="40"/>
        <v>6.4658514431490435</v>
      </c>
      <c r="V156" s="16"/>
      <c r="W156" s="41">
        <f t="shared" si="41"/>
        <v>6.4933100309960246</v>
      </c>
      <c r="Y156" s="41">
        <f t="shared" si="42"/>
        <v>-2.7458587846981075E-2</v>
      </c>
      <c r="Z156" s="41">
        <f t="shared" si="43"/>
        <v>-4.0331608547522692E-2</v>
      </c>
      <c r="AD156" s="48"/>
      <c r="AE156" s="45">
        <f t="shared" si="50"/>
        <v>6.4784999999999995</v>
      </c>
      <c r="AF156" s="45">
        <f t="shared" si="51"/>
        <v>7.8248003169410094E-2</v>
      </c>
      <c r="AG156" s="27">
        <f t="shared" si="52"/>
        <v>6.6349960063388194</v>
      </c>
      <c r="AH156" s="27">
        <f t="shared" si="53"/>
        <v>6.3220039936611796</v>
      </c>
      <c r="AI156" s="49"/>
    </row>
    <row r="157" spans="1:35" x14ac:dyDescent="0.2">
      <c r="A157" s="14" t="s">
        <v>22</v>
      </c>
      <c r="B157" s="15">
        <v>41121</v>
      </c>
      <c r="C157" s="16">
        <v>6.51</v>
      </c>
      <c r="D157" s="16">
        <v>6.5</v>
      </c>
      <c r="E157" s="16">
        <v>6.57</v>
      </c>
      <c r="F157" s="16">
        <f t="shared" si="44"/>
        <v>9.9999999999997868E-3</v>
      </c>
      <c r="G157" s="14">
        <f t="shared" si="36"/>
        <v>9.9999999999997868E-3</v>
      </c>
      <c r="H157" s="14" t="str">
        <f t="shared" si="37"/>
        <v/>
      </c>
      <c r="I157" s="16">
        <f t="shared" si="45"/>
        <v>51.470588235294088</v>
      </c>
      <c r="K157" s="46"/>
      <c r="L157" s="16">
        <f t="shared" si="46"/>
        <v>6.57</v>
      </c>
      <c r="M157" s="16">
        <f t="shared" si="47"/>
        <v>6.3</v>
      </c>
      <c r="N157" s="28">
        <f t="shared" si="38"/>
        <v>0.77777777777777635</v>
      </c>
      <c r="O157" s="28">
        <f t="shared" si="48"/>
        <v>0.68148148148148213</v>
      </c>
      <c r="P157" s="28">
        <f t="shared" si="39"/>
        <v>0.68148148148148213</v>
      </c>
      <c r="Q157" s="28">
        <f t="shared" si="49"/>
        <v>0.35485838779956469</v>
      </c>
      <c r="T157" s="47"/>
      <c r="U157" s="41">
        <f t="shared" si="40"/>
        <v>6.4578244328125054</v>
      </c>
      <c r="V157" s="16"/>
      <c r="W157" s="41">
        <f t="shared" si="41"/>
        <v>6.491974833475707</v>
      </c>
      <c r="Y157" s="41">
        <f t="shared" si="42"/>
        <v>-3.415040066320163E-2</v>
      </c>
      <c r="Z157" s="41">
        <f t="shared" si="43"/>
        <v>-4.3549863722658087E-2</v>
      </c>
      <c r="AD157" s="48"/>
      <c r="AE157" s="45">
        <f t="shared" si="50"/>
        <v>6.480500000000001</v>
      </c>
      <c r="AF157" s="45">
        <f t="shared" si="51"/>
        <v>7.9528296850869443E-2</v>
      </c>
      <c r="AG157" s="27">
        <f t="shared" si="52"/>
        <v>6.63955659370174</v>
      </c>
      <c r="AH157" s="27">
        <f t="shared" si="53"/>
        <v>6.3214434062982621</v>
      </c>
      <c r="AI157" s="49"/>
    </row>
    <row r="158" spans="1:35" x14ac:dyDescent="0.2">
      <c r="A158" s="14" t="s">
        <v>22</v>
      </c>
      <c r="B158" s="15">
        <v>41120</v>
      </c>
      <c r="C158" s="16">
        <v>6.5</v>
      </c>
      <c r="D158" s="16">
        <v>6.35</v>
      </c>
      <c r="E158" s="16">
        <v>6.5</v>
      </c>
      <c r="F158" s="16">
        <f t="shared" si="44"/>
        <v>1.9999999999999574E-2</v>
      </c>
      <c r="G158" s="14">
        <f t="shared" si="36"/>
        <v>1.9999999999999574E-2</v>
      </c>
      <c r="H158" s="14" t="str">
        <f t="shared" si="37"/>
        <v/>
      </c>
      <c r="I158" s="16">
        <f t="shared" si="45"/>
        <v>49.275362318840592</v>
      </c>
      <c r="K158" s="46"/>
      <c r="L158" s="16">
        <f t="shared" si="46"/>
        <v>6.6</v>
      </c>
      <c r="M158" s="16">
        <f t="shared" si="47"/>
        <v>6.3</v>
      </c>
      <c r="N158" s="28">
        <f t="shared" si="38"/>
        <v>0.66666666666666763</v>
      </c>
      <c r="O158" s="28">
        <f t="shared" si="48"/>
        <v>0.47777777777777874</v>
      </c>
      <c r="P158" s="28">
        <f t="shared" si="39"/>
        <v>0.47777777777777874</v>
      </c>
      <c r="Q158" s="28">
        <f t="shared" si="49"/>
        <v>0.24816059757236292</v>
      </c>
      <c r="T158" s="47"/>
      <c r="U158" s="41">
        <f t="shared" si="40"/>
        <v>6.4483379660511426</v>
      </c>
      <c r="V158" s="16"/>
      <c r="W158" s="41">
        <f t="shared" si="41"/>
        <v>6.4905328201537635</v>
      </c>
      <c r="Y158" s="41">
        <f t="shared" si="42"/>
        <v>-4.2194854102620916E-2</v>
      </c>
      <c r="Z158" s="41">
        <f t="shared" si="43"/>
        <v>-4.5899729487522203E-2</v>
      </c>
      <c r="AD158" s="48"/>
      <c r="AE158" s="45">
        <f t="shared" si="50"/>
        <v>6.4834999999999994</v>
      </c>
      <c r="AF158" s="45">
        <f t="shared" si="51"/>
        <v>8.1686902254890392E-2</v>
      </c>
      <c r="AG158" s="27">
        <f t="shared" si="52"/>
        <v>6.6468738045097799</v>
      </c>
      <c r="AH158" s="27">
        <f t="shared" si="53"/>
        <v>6.3201261954902188</v>
      </c>
      <c r="AI158" s="49"/>
    </row>
    <row r="159" spans="1:35" x14ac:dyDescent="0.2">
      <c r="A159" s="14" t="s">
        <v>22</v>
      </c>
      <c r="B159" s="15">
        <v>41117</v>
      </c>
      <c r="C159" s="16">
        <v>6.48</v>
      </c>
      <c r="D159" s="16">
        <v>6.39</v>
      </c>
      <c r="E159" s="16">
        <v>6.49</v>
      </c>
      <c r="F159" s="16">
        <f t="shared" si="44"/>
        <v>0.13000000000000078</v>
      </c>
      <c r="G159" s="14">
        <f t="shared" si="36"/>
        <v>0.13000000000000078</v>
      </c>
      <c r="H159" s="14" t="str">
        <f t="shared" si="37"/>
        <v/>
      </c>
      <c r="I159" s="16">
        <f t="shared" si="45"/>
        <v>43.83561643835619</v>
      </c>
      <c r="K159" s="46"/>
      <c r="L159" s="16">
        <f t="shared" si="46"/>
        <v>6.6</v>
      </c>
      <c r="M159" s="16">
        <f t="shared" si="47"/>
        <v>6.3</v>
      </c>
      <c r="N159" s="28">
        <f t="shared" si="38"/>
        <v>0.60000000000000242</v>
      </c>
      <c r="O159" s="28">
        <f t="shared" si="48"/>
        <v>0.31111111111111162</v>
      </c>
      <c r="P159" s="28">
        <f t="shared" si="39"/>
        <v>0.31111111111111162</v>
      </c>
      <c r="Q159" s="28">
        <f t="shared" si="49"/>
        <v>0.20484169425345952</v>
      </c>
      <c r="T159" s="47"/>
      <c r="U159" s="41">
        <f t="shared" si="40"/>
        <v>6.4389448689695321</v>
      </c>
      <c r="V159" s="16"/>
      <c r="W159" s="41">
        <f t="shared" si="41"/>
        <v>6.4897754457660639</v>
      </c>
      <c r="Y159" s="41">
        <f t="shared" si="42"/>
        <v>-5.0830576796531801E-2</v>
      </c>
      <c r="Z159" s="41">
        <f t="shared" si="43"/>
        <v>-4.6825948333747529E-2</v>
      </c>
      <c r="AD159" s="48"/>
      <c r="AE159" s="45">
        <f t="shared" si="50"/>
        <v>6.4894999999999996</v>
      </c>
      <c r="AF159" s="45">
        <f t="shared" si="51"/>
        <v>8.6918064865711409E-2</v>
      </c>
      <c r="AG159" s="27">
        <f t="shared" si="52"/>
        <v>6.6633361297314222</v>
      </c>
      <c r="AH159" s="27">
        <f t="shared" si="53"/>
        <v>6.315663870268577</v>
      </c>
      <c r="AI159" s="49"/>
    </row>
    <row r="160" spans="1:35" x14ac:dyDescent="0.2">
      <c r="A160" s="14" t="s">
        <v>22</v>
      </c>
      <c r="B160" s="15">
        <v>41116</v>
      </c>
      <c r="C160" s="16">
        <v>6.35</v>
      </c>
      <c r="D160" s="16">
        <v>6.35</v>
      </c>
      <c r="E160" s="16">
        <v>6.48</v>
      </c>
      <c r="F160" s="16">
        <f t="shared" si="44"/>
        <v>0</v>
      </c>
      <c r="G160" s="14" t="str">
        <f t="shared" si="36"/>
        <v/>
      </c>
      <c r="H160" s="14" t="str">
        <f t="shared" si="37"/>
        <v/>
      </c>
      <c r="I160" s="16">
        <f t="shared" si="45"/>
        <v>34.920634920634924</v>
      </c>
      <c r="K160" s="46"/>
      <c r="L160" s="16">
        <f t="shared" si="46"/>
        <v>6.6</v>
      </c>
      <c r="M160" s="16">
        <f t="shared" si="47"/>
        <v>6.3</v>
      </c>
      <c r="N160" s="28">
        <f t="shared" si="38"/>
        <v>0.16666666666666619</v>
      </c>
      <c r="O160" s="28">
        <f t="shared" si="48"/>
        <v>0.17973856209150327</v>
      </c>
      <c r="P160" s="28">
        <f t="shared" si="39"/>
        <v>0.17973856209150327</v>
      </c>
      <c r="Q160" s="28">
        <f t="shared" si="49"/>
        <v>0.2190985485103138</v>
      </c>
      <c r="T160" s="47"/>
      <c r="U160" s="41">
        <f t="shared" si="40"/>
        <v>6.4314802996912661</v>
      </c>
      <c r="V160" s="16"/>
      <c r="W160" s="41">
        <f t="shared" si="41"/>
        <v>6.4905574814273486</v>
      </c>
      <c r="Y160" s="41">
        <f t="shared" si="42"/>
        <v>-5.9077181736082451E-2</v>
      </c>
      <c r="Z160" s="41">
        <f t="shared" si="43"/>
        <v>-4.5824791218051462E-2</v>
      </c>
      <c r="AD160" s="48"/>
      <c r="AE160" s="45">
        <f t="shared" si="50"/>
        <v>6.4954999999999998</v>
      </c>
      <c r="AF160" s="45">
        <f t="shared" si="51"/>
        <v>9.0137395125441763E-2</v>
      </c>
      <c r="AG160" s="27">
        <f t="shared" si="52"/>
        <v>6.6757747902508831</v>
      </c>
      <c r="AH160" s="27">
        <f t="shared" si="53"/>
        <v>6.3152252097491166</v>
      </c>
      <c r="AI160" s="49"/>
    </row>
    <row r="161" spans="1:35" x14ac:dyDescent="0.2">
      <c r="A161" s="14" t="s">
        <v>22</v>
      </c>
      <c r="B161" s="15">
        <v>41115</v>
      </c>
      <c r="C161" s="16">
        <v>6.35</v>
      </c>
      <c r="D161" s="16">
        <v>6.35</v>
      </c>
      <c r="E161" s="16">
        <v>6.45</v>
      </c>
      <c r="F161" s="16">
        <f t="shared" si="44"/>
        <v>-2.0000000000000462E-2</v>
      </c>
      <c r="G161" s="14" t="str">
        <f t="shared" si="36"/>
        <v/>
      </c>
      <c r="H161" s="14">
        <f t="shared" si="37"/>
        <v>2.0000000000000462E-2</v>
      </c>
      <c r="I161" s="16">
        <f t="shared" si="45"/>
        <v>30.985915492957758</v>
      </c>
      <c r="K161" s="46"/>
      <c r="L161" s="16">
        <f t="shared" si="46"/>
        <v>6.6</v>
      </c>
      <c r="M161" s="16">
        <f t="shared" si="47"/>
        <v>6.3</v>
      </c>
      <c r="N161" s="28">
        <f t="shared" si="38"/>
        <v>0.16666666666666619</v>
      </c>
      <c r="O161" s="28">
        <f t="shared" si="48"/>
        <v>0.12418300653594787</v>
      </c>
      <c r="P161" s="28">
        <f t="shared" si="39"/>
        <v>0.12418300653594787</v>
      </c>
      <c r="Q161" s="28">
        <f t="shared" si="49"/>
        <v>0.27042356336474033</v>
      </c>
      <c r="T161" s="47"/>
      <c r="U161" s="41">
        <f t="shared" si="40"/>
        <v>6.4462948996351326</v>
      </c>
      <c r="V161" s="16"/>
      <c r="W161" s="41">
        <f t="shared" si="41"/>
        <v>6.5018020799415357</v>
      </c>
      <c r="Y161" s="41">
        <f t="shared" si="42"/>
        <v>-5.5507180306403114E-2</v>
      </c>
      <c r="Z161" s="41">
        <f t="shared" si="43"/>
        <v>-4.251169358854371E-2</v>
      </c>
      <c r="AD161" s="48"/>
      <c r="AE161" s="45">
        <f t="shared" si="50"/>
        <v>6.5030000000000001</v>
      </c>
      <c r="AF161" s="45">
        <f t="shared" si="51"/>
        <v>8.3731714421717229E-2</v>
      </c>
      <c r="AG161" s="27">
        <f t="shared" si="52"/>
        <v>6.6704634288434344</v>
      </c>
      <c r="AH161" s="27">
        <f t="shared" si="53"/>
        <v>6.3355365711565659</v>
      </c>
      <c r="AI161" s="49"/>
    </row>
    <row r="162" spans="1:35" x14ac:dyDescent="0.2">
      <c r="A162" s="14" t="s">
        <v>22</v>
      </c>
      <c r="B162" s="15">
        <v>41114</v>
      </c>
      <c r="C162" s="16">
        <v>6.37</v>
      </c>
      <c r="D162" s="16">
        <v>6.31</v>
      </c>
      <c r="E162" s="16">
        <v>6.43</v>
      </c>
      <c r="F162" s="16">
        <f t="shared" si="44"/>
        <v>7.0000000000000284E-2</v>
      </c>
      <c r="G162" s="14">
        <f t="shared" si="36"/>
        <v>7.0000000000000284E-2</v>
      </c>
      <c r="H162" s="14" t="str">
        <f t="shared" si="37"/>
        <v/>
      </c>
      <c r="I162" s="16">
        <f t="shared" si="45"/>
        <v>38.157894736842145</v>
      </c>
      <c r="K162" s="46"/>
      <c r="L162" s="16">
        <f t="shared" si="46"/>
        <v>6.64</v>
      </c>
      <c r="M162" s="16">
        <f t="shared" si="47"/>
        <v>6.3</v>
      </c>
      <c r="N162" s="28">
        <f t="shared" si="38"/>
        <v>0.2058823529411774</v>
      </c>
      <c r="O162" s="28">
        <f t="shared" si="48"/>
        <v>0.14799253034547297</v>
      </c>
      <c r="P162" s="28">
        <f t="shared" si="39"/>
        <v>0.14799253034547297</v>
      </c>
      <c r="Q162" s="28">
        <f t="shared" si="49"/>
        <v>0.29649605296664161</v>
      </c>
      <c r="T162" s="47"/>
      <c r="U162" s="41">
        <f t="shared" si="40"/>
        <v>6.4638030632051571</v>
      </c>
      <c r="V162" s="16"/>
      <c r="W162" s="41">
        <f t="shared" si="41"/>
        <v>6.5139462463368583</v>
      </c>
      <c r="Y162" s="41">
        <f t="shared" si="42"/>
        <v>-5.0143183131701186E-2</v>
      </c>
      <c r="Z162" s="41">
        <f t="shared" si="43"/>
        <v>-3.9262821909078857E-2</v>
      </c>
      <c r="AD162" s="48"/>
      <c r="AE162" s="45">
        <f t="shared" si="50"/>
        <v>6.5150000000000006</v>
      </c>
      <c r="AF162" s="45">
        <f t="shared" si="51"/>
        <v>7.7942286340599465E-2</v>
      </c>
      <c r="AG162" s="27">
        <f t="shared" si="52"/>
        <v>6.6708845726811994</v>
      </c>
      <c r="AH162" s="27">
        <f t="shared" si="53"/>
        <v>6.3591154273188017</v>
      </c>
      <c r="AI162" s="49"/>
    </row>
    <row r="163" spans="1:35" x14ac:dyDescent="0.2">
      <c r="A163" s="14" t="s">
        <v>22</v>
      </c>
      <c r="B163" s="15">
        <v>41113</v>
      </c>
      <c r="C163" s="16">
        <v>6.3</v>
      </c>
      <c r="D163" s="16">
        <v>6.3</v>
      </c>
      <c r="E163" s="16">
        <v>6.5</v>
      </c>
      <c r="F163" s="16">
        <f t="shared" si="44"/>
        <v>-0.1800000000000006</v>
      </c>
      <c r="G163" s="14" t="str">
        <f t="shared" si="36"/>
        <v/>
      </c>
      <c r="H163" s="14">
        <f t="shared" si="37"/>
        <v>0.1800000000000006</v>
      </c>
      <c r="I163" s="16">
        <f t="shared" si="45"/>
        <v>30.985915492957758</v>
      </c>
      <c r="K163" s="46"/>
      <c r="L163" s="16">
        <f t="shared" si="46"/>
        <v>6.64</v>
      </c>
      <c r="M163" s="16">
        <f t="shared" si="47"/>
        <v>6.3</v>
      </c>
      <c r="N163" s="28">
        <f t="shared" si="38"/>
        <v>0</v>
      </c>
      <c r="O163" s="28">
        <f t="shared" si="48"/>
        <v>0.26118326118326191</v>
      </c>
      <c r="P163" s="28">
        <f t="shared" si="39"/>
        <v>0.26118326118326191</v>
      </c>
      <c r="Q163" s="28">
        <f t="shared" si="49"/>
        <v>0.29689754689754694</v>
      </c>
      <c r="T163" s="47"/>
      <c r="U163" s="41">
        <f t="shared" si="40"/>
        <v>6.4808581656060946</v>
      </c>
      <c r="V163" s="16"/>
      <c r="W163" s="41">
        <f t="shared" si="41"/>
        <v>6.5254619460438068</v>
      </c>
      <c r="Y163" s="41">
        <f t="shared" si="42"/>
        <v>-4.4603780437712182E-2</v>
      </c>
      <c r="Z163" s="41">
        <f t="shared" si="43"/>
        <v>-3.6542731603423279E-2</v>
      </c>
      <c r="AD163" s="48"/>
      <c r="AE163" s="45">
        <f t="shared" si="50"/>
        <v>6.5210000000000008</v>
      </c>
      <c r="AF163" s="45">
        <f t="shared" si="51"/>
        <v>7.0844901016234058E-2</v>
      </c>
      <c r="AG163" s="27">
        <f t="shared" si="52"/>
        <v>6.6626898020324692</v>
      </c>
      <c r="AH163" s="27">
        <f t="shared" si="53"/>
        <v>6.3793101979675324</v>
      </c>
      <c r="AI163" s="49"/>
    </row>
    <row r="164" spans="1:35" x14ac:dyDescent="0.2">
      <c r="A164" s="14" t="s">
        <v>22</v>
      </c>
      <c r="B164" s="15">
        <v>41110</v>
      </c>
      <c r="C164" s="16">
        <v>6.48</v>
      </c>
      <c r="D164" s="16">
        <v>6.47</v>
      </c>
      <c r="E164" s="16">
        <v>6.56</v>
      </c>
      <c r="F164" s="16">
        <f t="shared" si="44"/>
        <v>-6.9999999999999396E-2</v>
      </c>
      <c r="G164" s="14" t="str">
        <f t="shared" si="36"/>
        <v/>
      </c>
      <c r="H164" s="14">
        <f t="shared" si="37"/>
        <v>6.9999999999999396E-2</v>
      </c>
      <c r="I164" s="16">
        <f t="shared" si="45"/>
        <v>37.931034482758676</v>
      </c>
      <c r="K164" s="46"/>
      <c r="L164" s="16">
        <f t="shared" si="46"/>
        <v>6.64</v>
      </c>
      <c r="M164" s="16">
        <f t="shared" si="47"/>
        <v>6.43</v>
      </c>
      <c r="N164" s="28">
        <f t="shared" si="38"/>
        <v>0.23809523809524152</v>
      </c>
      <c r="O164" s="28">
        <f t="shared" si="48"/>
        <v>0.3823953823953829</v>
      </c>
      <c r="P164" s="28">
        <f t="shared" si="39"/>
        <v>0.3823953823953829</v>
      </c>
      <c r="Q164" s="28">
        <f t="shared" si="49"/>
        <v>0.2682840830666916</v>
      </c>
      <c r="T164" s="47"/>
      <c r="U164" s="41">
        <f t="shared" si="40"/>
        <v>6.5137414684435662</v>
      </c>
      <c r="V164" s="16"/>
      <c r="W164" s="41">
        <f t="shared" si="41"/>
        <v>6.5434989017273111</v>
      </c>
      <c r="Y164" s="41">
        <f t="shared" si="42"/>
        <v>-2.9757433283744916E-2</v>
      </c>
      <c r="Z164" s="41">
        <f t="shared" si="43"/>
        <v>-3.4527469394851053E-2</v>
      </c>
      <c r="AD164" s="48"/>
      <c r="AE164" s="45">
        <f t="shared" si="50"/>
        <v>6.5305000000000009</v>
      </c>
      <c r="AF164" s="45">
        <f t="shared" si="51"/>
        <v>5.0346300757851056E-2</v>
      </c>
      <c r="AG164" s="27">
        <f t="shared" si="52"/>
        <v>6.6311926015157026</v>
      </c>
      <c r="AH164" s="27">
        <f t="shared" si="53"/>
        <v>6.4298073984842992</v>
      </c>
      <c r="AI164" s="49"/>
    </row>
    <row r="165" spans="1:35" x14ac:dyDescent="0.2">
      <c r="A165" s="14" t="s">
        <v>22</v>
      </c>
      <c r="B165" s="15">
        <v>41109</v>
      </c>
      <c r="C165" s="16">
        <v>6.55</v>
      </c>
      <c r="D165" s="16">
        <v>6.5</v>
      </c>
      <c r="E165" s="16">
        <v>6.55</v>
      </c>
      <c r="F165" s="16">
        <f t="shared" si="44"/>
        <v>4.0000000000000036E-2</v>
      </c>
      <c r="G165" s="14">
        <f t="shared" si="36"/>
        <v>4.0000000000000036E-2</v>
      </c>
      <c r="H165" s="14" t="str">
        <f t="shared" si="37"/>
        <v/>
      </c>
      <c r="I165" s="16">
        <f t="shared" si="45"/>
        <v>45.283018867924568</v>
      </c>
      <c r="K165" s="46"/>
      <c r="L165" s="16">
        <f t="shared" si="46"/>
        <v>6.65</v>
      </c>
      <c r="M165" s="16">
        <f t="shared" si="47"/>
        <v>6.43</v>
      </c>
      <c r="N165" s="28">
        <f t="shared" si="38"/>
        <v>0.5454545454545443</v>
      </c>
      <c r="O165" s="28">
        <f t="shared" si="48"/>
        <v>0.43636363636363579</v>
      </c>
      <c r="P165" s="28">
        <f t="shared" si="39"/>
        <v>0.43636363636363579</v>
      </c>
      <c r="Q165" s="28">
        <f t="shared" si="49"/>
        <v>0.2357180500658759</v>
      </c>
      <c r="T165" s="47"/>
      <c r="U165" s="41">
        <f t="shared" si="40"/>
        <v>6.5198762808878508</v>
      </c>
      <c r="V165" s="16"/>
      <c r="W165" s="41">
        <f t="shared" si="41"/>
        <v>6.5485788138654959</v>
      </c>
      <c r="Y165" s="41">
        <f t="shared" si="42"/>
        <v>-2.8702532977645134E-2</v>
      </c>
      <c r="Z165" s="41">
        <f t="shared" si="43"/>
        <v>-3.5719978422627585E-2</v>
      </c>
      <c r="AD165" s="48"/>
      <c r="AE165" s="45">
        <f t="shared" si="50"/>
        <v>6.5314999999999994</v>
      </c>
      <c r="AF165" s="45">
        <f t="shared" si="51"/>
        <v>4.9525246087222988E-2</v>
      </c>
      <c r="AG165" s="27">
        <f t="shared" si="52"/>
        <v>6.6305504921744456</v>
      </c>
      <c r="AH165" s="27">
        <f t="shared" si="53"/>
        <v>6.4324495078255532</v>
      </c>
      <c r="AI165" s="49"/>
    </row>
    <row r="166" spans="1:35" x14ac:dyDescent="0.2">
      <c r="A166" s="14" t="s">
        <v>22</v>
      </c>
      <c r="B166" s="15">
        <v>41108</v>
      </c>
      <c r="C166" s="16">
        <v>6.51</v>
      </c>
      <c r="D166" s="16">
        <v>6.43</v>
      </c>
      <c r="E166" s="16">
        <v>6.57</v>
      </c>
      <c r="F166" s="16">
        <f t="shared" si="44"/>
        <v>-2.0000000000000462E-2</v>
      </c>
      <c r="G166" s="14" t="str">
        <f t="shared" si="36"/>
        <v/>
      </c>
      <c r="H166" s="14">
        <f t="shared" si="37"/>
        <v>2.0000000000000462E-2</v>
      </c>
      <c r="I166" s="16">
        <f t="shared" si="45"/>
        <v>50.847457627118622</v>
      </c>
      <c r="K166" s="46"/>
      <c r="L166" s="16">
        <f t="shared" si="46"/>
        <v>6.65</v>
      </c>
      <c r="M166" s="16">
        <f t="shared" si="47"/>
        <v>6.43</v>
      </c>
      <c r="N166" s="28">
        <f t="shared" si="38"/>
        <v>0.36363636363636292</v>
      </c>
      <c r="O166" s="28">
        <f t="shared" si="48"/>
        <v>0.25454545454545435</v>
      </c>
      <c r="P166" s="28">
        <f t="shared" si="39"/>
        <v>0.25454545454545435</v>
      </c>
      <c r="Q166" s="28">
        <f t="shared" si="49"/>
        <v>0.21511198945981541</v>
      </c>
      <c r="T166" s="47"/>
      <c r="U166" s="41">
        <f t="shared" si="40"/>
        <v>6.5143992410492784</v>
      </c>
      <c r="V166" s="16"/>
      <c r="W166" s="41">
        <f t="shared" si="41"/>
        <v>6.548465118974736</v>
      </c>
      <c r="Y166" s="41">
        <f t="shared" si="42"/>
        <v>-3.4065877925457677E-2</v>
      </c>
      <c r="Z166" s="41">
        <f t="shared" si="43"/>
        <v>-3.7474339783873198E-2</v>
      </c>
      <c r="AD166" s="48"/>
      <c r="AE166" s="45">
        <f t="shared" si="50"/>
        <v>6.5309999999999988</v>
      </c>
      <c r="AF166" s="45">
        <f t="shared" si="51"/>
        <v>4.9386232899462951E-2</v>
      </c>
      <c r="AG166" s="27">
        <f t="shared" si="52"/>
        <v>6.6297724657989248</v>
      </c>
      <c r="AH166" s="27">
        <f t="shared" si="53"/>
        <v>6.4322275342010728</v>
      </c>
      <c r="AI166" s="49"/>
    </row>
    <row r="167" spans="1:35" x14ac:dyDescent="0.2">
      <c r="A167" s="14" t="s">
        <v>22</v>
      </c>
      <c r="B167" s="15">
        <v>41107</v>
      </c>
      <c r="C167" s="16">
        <v>6.53</v>
      </c>
      <c r="D167" s="16">
        <v>6.45</v>
      </c>
      <c r="E167" s="16">
        <v>6.53</v>
      </c>
      <c r="F167" s="16">
        <f t="shared" si="44"/>
        <v>8.0000000000000071E-2</v>
      </c>
      <c r="G167" s="14">
        <f t="shared" si="36"/>
        <v>8.0000000000000071E-2</v>
      </c>
      <c r="H167" s="14" t="str">
        <f t="shared" si="37"/>
        <v/>
      </c>
      <c r="I167" s="16">
        <f t="shared" si="45"/>
        <v>45.454545454545489</v>
      </c>
      <c r="K167" s="46"/>
      <c r="L167" s="16">
        <f t="shared" si="46"/>
        <v>6.65</v>
      </c>
      <c r="M167" s="16">
        <f t="shared" si="47"/>
        <v>6.45</v>
      </c>
      <c r="N167" s="28">
        <f t="shared" si="38"/>
        <v>0.4</v>
      </c>
      <c r="O167" s="28">
        <f t="shared" si="48"/>
        <v>0.14999999999999963</v>
      </c>
      <c r="P167" s="28">
        <f t="shared" si="39"/>
        <v>0.14999999999999963</v>
      </c>
      <c r="Q167" s="28">
        <f t="shared" si="49"/>
        <v>0.25591304347826072</v>
      </c>
      <c r="T167" s="47"/>
      <c r="U167" s="41">
        <f t="shared" si="40"/>
        <v>6.5151991030582384</v>
      </c>
      <c r="V167" s="16"/>
      <c r="W167" s="41">
        <f t="shared" si="41"/>
        <v>6.5515423284927152</v>
      </c>
      <c r="Y167" s="41">
        <f t="shared" si="42"/>
        <v>-3.6343225434476878E-2</v>
      </c>
      <c r="Z167" s="41">
        <f t="shared" si="43"/>
        <v>-3.8326455248477075E-2</v>
      </c>
      <c r="AD167" s="48"/>
      <c r="AE167" s="45">
        <f t="shared" si="50"/>
        <v>6.5284999999999993</v>
      </c>
      <c r="AF167" s="45">
        <f t="shared" si="51"/>
        <v>5.1601841052427544E-2</v>
      </c>
      <c r="AG167" s="27">
        <f t="shared" si="52"/>
        <v>6.6317036821048543</v>
      </c>
      <c r="AH167" s="27">
        <f t="shared" si="53"/>
        <v>6.4252963178951443</v>
      </c>
      <c r="AI167" s="49"/>
    </row>
    <row r="168" spans="1:35" x14ac:dyDescent="0.2">
      <c r="A168" s="14" t="s">
        <v>22</v>
      </c>
      <c r="B168" s="15">
        <v>41106</v>
      </c>
      <c r="C168" s="16">
        <v>6.45</v>
      </c>
      <c r="D168" s="16">
        <v>6.45</v>
      </c>
      <c r="E168" s="16">
        <v>6.53</v>
      </c>
      <c r="F168" s="16">
        <f t="shared" si="44"/>
        <v>-9.9999999999997868E-3</v>
      </c>
      <c r="G168" s="14" t="str">
        <f t="shared" si="36"/>
        <v/>
      </c>
      <c r="H168" s="14">
        <f t="shared" si="37"/>
        <v>9.9999999999997868E-3</v>
      </c>
      <c r="I168" s="16">
        <f t="shared" si="45"/>
        <v>47.058823529411761</v>
      </c>
      <c r="K168" s="46"/>
      <c r="L168" s="16">
        <f t="shared" si="46"/>
        <v>6.65</v>
      </c>
      <c r="M168" s="16">
        <f t="shared" si="47"/>
        <v>6.45</v>
      </c>
      <c r="N168" s="28">
        <f t="shared" si="38"/>
        <v>0</v>
      </c>
      <c r="O168" s="28">
        <f t="shared" si="48"/>
        <v>0.11811594202898536</v>
      </c>
      <c r="P168" s="28">
        <f t="shared" si="39"/>
        <v>0.11811594202898536</v>
      </c>
      <c r="Q168" s="28">
        <f t="shared" si="49"/>
        <v>0.33466666666666639</v>
      </c>
      <c r="T168" s="47"/>
      <c r="U168" s="41">
        <f t="shared" si="40"/>
        <v>6.5125080308870098</v>
      </c>
      <c r="V168" s="16"/>
      <c r="W168" s="41">
        <f t="shared" si="41"/>
        <v>6.5532657147721327</v>
      </c>
      <c r="Y168" s="41">
        <f t="shared" si="42"/>
        <v>-4.0757683885122908E-2</v>
      </c>
      <c r="Z168" s="41">
        <f t="shared" si="43"/>
        <v>-3.8822262701977119E-2</v>
      </c>
      <c r="AD168" s="48"/>
      <c r="AE168" s="45">
        <f t="shared" si="50"/>
        <v>6.5229999999999988</v>
      </c>
      <c r="AF168" s="45">
        <f t="shared" si="51"/>
        <v>5.6753854494650827E-2</v>
      </c>
      <c r="AG168" s="27">
        <f t="shared" si="52"/>
        <v>6.6365077089893001</v>
      </c>
      <c r="AH168" s="27">
        <f t="shared" si="53"/>
        <v>6.4094922910106975</v>
      </c>
      <c r="AI168" s="49"/>
    </row>
    <row r="169" spans="1:35" x14ac:dyDescent="0.2">
      <c r="A169" s="14" t="s">
        <v>22</v>
      </c>
      <c r="B169" s="15">
        <v>41103</v>
      </c>
      <c r="C169" s="16">
        <v>6.46</v>
      </c>
      <c r="D169" s="16">
        <v>6.46</v>
      </c>
      <c r="E169" s="16">
        <v>6.54</v>
      </c>
      <c r="F169" s="16">
        <f t="shared" si="44"/>
        <v>-3.0000000000000249E-2</v>
      </c>
      <c r="G169" s="14" t="str">
        <f t="shared" si="36"/>
        <v/>
      </c>
      <c r="H169" s="14">
        <f t="shared" si="37"/>
        <v>3.0000000000000249E-2</v>
      </c>
      <c r="I169" s="16">
        <f t="shared" si="45"/>
        <v>47.761194029850728</v>
      </c>
      <c r="K169" s="46"/>
      <c r="L169" s="16">
        <f t="shared" si="46"/>
        <v>6.65</v>
      </c>
      <c r="M169" s="16">
        <f t="shared" si="47"/>
        <v>6.45</v>
      </c>
      <c r="N169" s="28">
        <f t="shared" si="38"/>
        <v>4.9999999999998893E-2</v>
      </c>
      <c r="O169" s="28">
        <f t="shared" si="48"/>
        <v>0.21956521739130444</v>
      </c>
      <c r="P169" s="28">
        <f t="shared" si="39"/>
        <v>0.21956521739130444</v>
      </c>
      <c r="Q169" s="28">
        <f t="shared" si="49"/>
        <v>0.45237681159420245</v>
      </c>
      <c r="T169" s="47"/>
      <c r="U169" s="41">
        <f t="shared" si="40"/>
        <v>6.523873127411921</v>
      </c>
      <c r="V169" s="16"/>
      <c r="W169" s="41">
        <f t="shared" si="41"/>
        <v>6.5615269719539029</v>
      </c>
      <c r="Y169" s="41">
        <f t="shared" si="42"/>
        <v>-3.765384454198184E-2</v>
      </c>
      <c r="Z169" s="41">
        <f t="shared" si="43"/>
        <v>-3.8338407406190669E-2</v>
      </c>
      <c r="AD169" s="48"/>
      <c r="AE169" s="45">
        <f t="shared" si="50"/>
        <v>6.5229999999999988</v>
      </c>
      <c r="AF169" s="45">
        <f t="shared" si="51"/>
        <v>5.6753854494650841E-2</v>
      </c>
      <c r="AG169" s="27">
        <f t="shared" si="52"/>
        <v>6.6365077089893001</v>
      </c>
      <c r="AH169" s="27">
        <f t="shared" si="53"/>
        <v>6.4094922910106975</v>
      </c>
      <c r="AI169" s="49"/>
    </row>
    <row r="170" spans="1:35" x14ac:dyDescent="0.2">
      <c r="A170" s="14" t="s">
        <v>22</v>
      </c>
      <c r="B170" s="15">
        <v>41102</v>
      </c>
      <c r="C170" s="16">
        <v>6.49</v>
      </c>
      <c r="D170" s="16">
        <v>6.45</v>
      </c>
      <c r="E170" s="16">
        <v>6.52</v>
      </c>
      <c r="F170" s="16">
        <f t="shared" si="44"/>
        <v>0</v>
      </c>
      <c r="G170" s="14" t="str">
        <f t="shared" si="36"/>
        <v/>
      </c>
      <c r="H170" s="14" t="str">
        <f t="shared" si="37"/>
        <v/>
      </c>
      <c r="I170" s="16">
        <f t="shared" si="45"/>
        <v>49.230769230769248</v>
      </c>
      <c r="K170" s="46"/>
      <c r="L170" s="16">
        <f t="shared" si="46"/>
        <v>6.65</v>
      </c>
      <c r="M170" s="16">
        <f t="shared" si="47"/>
        <v>6.42</v>
      </c>
      <c r="N170" s="28">
        <f t="shared" si="38"/>
        <v>0.30434782608695721</v>
      </c>
      <c r="O170" s="28">
        <f t="shared" si="48"/>
        <v>0.33333333333333331</v>
      </c>
      <c r="P170" s="28">
        <f t="shared" si="39"/>
        <v>0.33333333333333331</v>
      </c>
      <c r="Q170" s="28">
        <f t="shared" si="49"/>
        <v>0.54446376811594122</v>
      </c>
      <c r="T170" s="47"/>
      <c r="U170" s="41">
        <f t="shared" si="40"/>
        <v>6.5354864233049978</v>
      </c>
      <c r="V170" s="16"/>
      <c r="W170" s="41">
        <f t="shared" si="41"/>
        <v>6.569649129710216</v>
      </c>
      <c r="Y170" s="41">
        <f t="shared" si="42"/>
        <v>-3.4162706405218124E-2</v>
      </c>
      <c r="Z170" s="41">
        <f t="shared" si="43"/>
        <v>-3.850954812224288E-2</v>
      </c>
      <c r="AD170" s="48"/>
      <c r="AE170" s="45">
        <f t="shared" si="50"/>
        <v>6.5224999999999991</v>
      </c>
      <c r="AF170" s="45">
        <f t="shared" si="51"/>
        <v>5.7347624187929498E-2</v>
      </c>
      <c r="AG170" s="27">
        <f t="shared" si="52"/>
        <v>6.6371952483758578</v>
      </c>
      <c r="AH170" s="27">
        <f t="shared" si="53"/>
        <v>6.4078047516241403</v>
      </c>
      <c r="AI170" s="49"/>
    </row>
    <row r="171" spans="1:35" x14ac:dyDescent="0.2">
      <c r="A171" s="14" t="s">
        <v>22</v>
      </c>
      <c r="B171" s="15">
        <v>41101</v>
      </c>
      <c r="C171" s="16">
        <v>6.49</v>
      </c>
      <c r="D171" s="16">
        <v>6.45</v>
      </c>
      <c r="E171" s="16">
        <v>6.6</v>
      </c>
      <c r="F171" s="16">
        <f t="shared" si="44"/>
        <v>-1.9999999999999574E-2</v>
      </c>
      <c r="G171" s="14" t="str">
        <f t="shared" si="36"/>
        <v/>
      </c>
      <c r="H171" s="14">
        <f t="shared" si="37"/>
        <v>1.9999999999999574E-2</v>
      </c>
      <c r="I171" s="16">
        <f t="shared" si="45"/>
        <v>46.376811594202913</v>
      </c>
      <c r="K171" s="46"/>
      <c r="L171" s="16">
        <f t="shared" si="46"/>
        <v>6.65</v>
      </c>
      <c r="M171" s="16">
        <f t="shared" si="47"/>
        <v>6.42</v>
      </c>
      <c r="N171" s="28">
        <f t="shared" si="38"/>
        <v>0.30434782608695721</v>
      </c>
      <c r="O171" s="28">
        <f t="shared" si="48"/>
        <v>0.45855072463768082</v>
      </c>
      <c r="P171" s="28">
        <f t="shared" si="39"/>
        <v>0.45855072463768082</v>
      </c>
      <c r="Q171" s="28">
        <f t="shared" si="49"/>
        <v>0.62179710144927436</v>
      </c>
      <c r="T171" s="47"/>
      <c r="U171" s="41">
        <f t="shared" si="40"/>
        <v>6.5437566820877251</v>
      </c>
      <c r="V171" s="16"/>
      <c r="W171" s="41">
        <f t="shared" si="41"/>
        <v>6.576021060087033</v>
      </c>
      <c r="Y171" s="41">
        <f t="shared" si="42"/>
        <v>-3.2264377999307925E-2</v>
      </c>
      <c r="Z171" s="41">
        <f t="shared" si="43"/>
        <v>-3.9596258551499071E-2</v>
      </c>
      <c r="AD171" s="48"/>
      <c r="AE171" s="45">
        <f t="shared" si="50"/>
        <v>6.5239999999999991</v>
      </c>
      <c r="AF171" s="45">
        <f t="shared" si="51"/>
        <v>5.6868268832451697E-2</v>
      </c>
      <c r="AG171" s="27">
        <f t="shared" si="52"/>
        <v>6.6377365376649022</v>
      </c>
      <c r="AH171" s="27">
        <f t="shared" si="53"/>
        <v>6.410263462335096</v>
      </c>
      <c r="AI171" s="49"/>
    </row>
    <row r="172" spans="1:35" x14ac:dyDescent="0.2">
      <c r="A172" s="14" t="s">
        <v>22</v>
      </c>
      <c r="B172" s="15">
        <v>41100</v>
      </c>
      <c r="C172" s="16">
        <v>6.51</v>
      </c>
      <c r="D172" s="16">
        <v>6.51</v>
      </c>
      <c r="E172" s="16">
        <v>6.6</v>
      </c>
      <c r="F172" s="16">
        <f t="shared" si="44"/>
        <v>-6.0000000000000497E-2</v>
      </c>
      <c r="G172" s="14" t="str">
        <f t="shared" si="36"/>
        <v/>
      </c>
      <c r="H172" s="14">
        <f t="shared" si="37"/>
        <v>6.0000000000000497E-2</v>
      </c>
      <c r="I172" s="16">
        <f t="shared" si="45"/>
        <v>53.333333333333321</v>
      </c>
      <c r="K172" s="46"/>
      <c r="L172" s="16">
        <f t="shared" si="46"/>
        <v>6.65</v>
      </c>
      <c r="M172" s="16">
        <f t="shared" si="47"/>
        <v>6.42</v>
      </c>
      <c r="N172" s="28">
        <f t="shared" si="38"/>
        <v>0.39130434782608559</v>
      </c>
      <c r="O172" s="28">
        <f t="shared" si="48"/>
        <v>0.54376811594202801</v>
      </c>
      <c r="P172" s="28">
        <f t="shared" si="39"/>
        <v>0.54376811594202801</v>
      </c>
      <c r="Q172" s="28">
        <f t="shared" si="49"/>
        <v>0.674086956521738</v>
      </c>
      <c r="T172" s="47"/>
      <c r="U172" s="41">
        <f t="shared" si="40"/>
        <v>6.5535306242854938</v>
      </c>
      <c r="V172" s="16"/>
      <c r="W172" s="41">
        <f t="shared" si="41"/>
        <v>6.5829027448939961</v>
      </c>
      <c r="Y172" s="41">
        <f t="shared" si="42"/>
        <v>-2.937212060850225E-2</v>
      </c>
      <c r="Z172" s="41">
        <f t="shared" si="43"/>
        <v>-4.1429228689546849E-2</v>
      </c>
      <c r="AD172" s="48"/>
      <c r="AE172" s="45">
        <f t="shared" si="50"/>
        <v>6.5250000000000004</v>
      </c>
      <c r="AF172" s="45">
        <f t="shared" si="51"/>
        <v>5.6435804238089832E-2</v>
      </c>
      <c r="AG172" s="27">
        <f t="shared" si="52"/>
        <v>6.6378716084761802</v>
      </c>
      <c r="AH172" s="27">
        <f t="shared" si="53"/>
        <v>6.4121283915238205</v>
      </c>
      <c r="AI172" s="49"/>
    </row>
    <row r="173" spans="1:35" x14ac:dyDescent="0.2">
      <c r="A173" s="14" t="s">
        <v>22</v>
      </c>
      <c r="B173" s="15">
        <v>41099</v>
      </c>
      <c r="C173" s="16">
        <v>6.57</v>
      </c>
      <c r="D173" s="16">
        <v>6.52</v>
      </c>
      <c r="E173" s="16">
        <v>6.6</v>
      </c>
      <c r="F173" s="16">
        <f t="shared" si="44"/>
        <v>3.0000000000000249E-2</v>
      </c>
      <c r="G173" s="14">
        <f t="shared" si="36"/>
        <v>3.0000000000000249E-2</v>
      </c>
      <c r="H173" s="14" t="str">
        <f t="shared" si="37"/>
        <v/>
      </c>
      <c r="I173" s="16">
        <f t="shared" si="45"/>
        <v>60.273972602739747</v>
      </c>
      <c r="K173" s="46"/>
      <c r="L173" s="16">
        <f t="shared" si="46"/>
        <v>6.65</v>
      </c>
      <c r="M173" s="16">
        <f t="shared" si="47"/>
        <v>6.4</v>
      </c>
      <c r="N173" s="28">
        <f t="shared" si="38"/>
        <v>0.67999999999999972</v>
      </c>
      <c r="O173" s="28">
        <f t="shared" si="48"/>
        <v>0.70666666666666578</v>
      </c>
      <c r="P173" s="28">
        <f t="shared" si="39"/>
        <v>0.70666666666666578</v>
      </c>
      <c r="Q173" s="28">
        <f t="shared" si="49"/>
        <v>0.72266666666666546</v>
      </c>
      <c r="T173" s="47"/>
      <c r="U173" s="41">
        <f t="shared" si="40"/>
        <v>6.5614452832464929</v>
      </c>
      <c r="V173" s="16"/>
      <c r="W173" s="41">
        <f t="shared" si="41"/>
        <v>6.588734964485516</v>
      </c>
      <c r="Y173" s="41">
        <f t="shared" si="42"/>
        <v>-2.7289681239023089E-2</v>
      </c>
      <c r="Z173" s="41">
        <f t="shared" si="43"/>
        <v>-4.4443505709807998E-2</v>
      </c>
      <c r="AD173" s="48"/>
      <c r="AE173" s="45">
        <f t="shared" si="50"/>
        <v>6.5284999999999993</v>
      </c>
      <c r="AF173" s="45">
        <f t="shared" si="51"/>
        <v>5.7556493986343528E-2</v>
      </c>
      <c r="AG173" s="27">
        <f t="shared" si="52"/>
        <v>6.643612987972686</v>
      </c>
      <c r="AH173" s="27">
        <f t="shared" si="53"/>
        <v>6.4133870120273127</v>
      </c>
      <c r="AI173" s="49"/>
    </row>
    <row r="174" spans="1:35" x14ac:dyDescent="0.2">
      <c r="A174" s="14" t="s">
        <v>22</v>
      </c>
      <c r="B174" s="15">
        <v>41096</v>
      </c>
      <c r="C174" s="16">
        <v>6.54</v>
      </c>
      <c r="D174" s="16">
        <v>6.53</v>
      </c>
      <c r="E174" s="16">
        <v>6.6</v>
      </c>
      <c r="F174" s="16">
        <f t="shared" si="44"/>
        <v>-8.0000000000000071E-2</v>
      </c>
      <c r="G174" s="14" t="str">
        <f t="shared" si="36"/>
        <v/>
      </c>
      <c r="H174" s="14">
        <f t="shared" si="37"/>
        <v>8.0000000000000071E-2</v>
      </c>
      <c r="I174" s="16">
        <f t="shared" si="45"/>
        <v>56.164383561643817</v>
      </c>
      <c r="K174" s="46"/>
      <c r="L174" s="16">
        <f t="shared" si="46"/>
        <v>6.65</v>
      </c>
      <c r="M174" s="16">
        <f t="shared" si="47"/>
        <v>6.4</v>
      </c>
      <c r="N174" s="28">
        <f t="shared" si="38"/>
        <v>0.55999999999999872</v>
      </c>
      <c r="O174" s="28">
        <f t="shared" si="48"/>
        <v>0.67999999999999849</v>
      </c>
      <c r="P174" s="28">
        <f t="shared" si="39"/>
        <v>0.67999999999999849</v>
      </c>
      <c r="Q174" s="28">
        <f t="shared" si="49"/>
        <v>0.71999999999999864</v>
      </c>
      <c r="T174" s="47"/>
      <c r="U174" s="41">
        <f t="shared" si="40"/>
        <v>6.5598898802004006</v>
      </c>
      <c r="V174" s="16"/>
      <c r="W174" s="41">
        <f t="shared" si="41"/>
        <v>6.5902337616443578</v>
      </c>
      <c r="Y174" s="41">
        <f t="shared" si="42"/>
        <v>-3.0343881443957166E-2</v>
      </c>
      <c r="Z174" s="41">
        <f t="shared" si="43"/>
        <v>-4.8731961827504222E-2</v>
      </c>
      <c r="AD174" s="48"/>
      <c r="AE174" s="45">
        <f t="shared" si="50"/>
        <v>6.5315000000000012</v>
      </c>
      <c r="AF174" s="45">
        <f t="shared" si="51"/>
        <v>6.1096235563248877E-2</v>
      </c>
      <c r="AG174" s="27">
        <f t="shared" si="52"/>
        <v>6.6536924711264991</v>
      </c>
      <c r="AH174" s="27">
        <f t="shared" si="53"/>
        <v>6.4093075288735033</v>
      </c>
      <c r="AI174" s="49"/>
    </row>
    <row r="175" spans="1:35" x14ac:dyDescent="0.2">
      <c r="A175" s="14" t="s">
        <v>22</v>
      </c>
      <c r="B175" s="15">
        <v>41095</v>
      </c>
      <c r="C175" s="16">
        <v>6.62</v>
      </c>
      <c r="D175" s="16">
        <v>6.55</v>
      </c>
      <c r="E175" s="16">
        <v>6.64</v>
      </c>
      <c r="F175" s="16">
        <f t="shared" si="44"/>
        <v>7.0000000000000284E-2</v>
      </c>
      <c r="G175" s="14">
        <f t="shared" si="36"/>
        <v>7.0000000000000284E-2</v>
      </c>
      <c r="H175" s="14" t="str">
        <f t="shared" si="37"/>
        <v/>
      </c>
      <c r="I175" s="16">
        <f t="shared" si="45"/>
        <v>63.076923076923059</v>
      </c>
      <c r="K175" s="46"/>
      <c r="L175" s="16">
        <f t="shared" si="46"/>
        <v>6.65</v>
      </c>
      <c r="M175" s="16">
        <f t="shared" si="47"/>
        <v>6.4</v>
      </c>
      <c r="N175" s="28">
        <f t="shared" si="38"/>
        <v>0.87999999999999901</v>
      </c>
      <c r="O175" s="28">
        <f t="shared" si="48"/>
        <v>0.71999999999999886</v>
      </c>
      <c r="P175" s="28">
        <f t="shared" si="39"/>
        <v>0.71999999999999886</v>
      </c>
      <c r="Q175" s="28">
        <f t="shared" si="49"/>
        <v>0.7167777777777764</v>
      </c>
      <c r="T175" s="47"/>
      <c r="U175" s="41">
        <f t="shared" si="40"/>
        <v>6.5635062220550191</v>
      </c>
      <c r="V175" s="16"/>
      <c r="W175" s="41">
        <f t="shared" si="41"/>
        <v>6.5942524625759065</v>
      </c>
      <c r="Y175" s="41">
        <f t="shared" si="42"/>
        <v>-3.0746240520887369E-2</v>
      </c>
      <c r="Z175" s="41">
        <f t="shared" si="43"/>
        <v>-5.3328981923390979E-2</v>
      </c>
      <c r="AD175" s="48"/>
      <c r="AE175" s="45">
        <f t="shared" si="50"/>
        <v>6.5299999999999994</v>
      </c>
      <c r="AF175" s="45">
        <f t="shared" si="51"/>
        <v>6.1237243569579429E-2</v>
      </c>
      <c r="AG175" s="27">
        <f t="shared" si="52"/>
        <v>6.6524744871391581</v>
      </c>
      <c r="AH175" s="27">
        <f t="shared" si="53"/>
        <v>6.4075255128608406</v>
      </c>
      <c r="AI175" s="49"/>
    </row>
    <row r="176" spans="1:35" x14ac:dyDescent="0.2">
      <c r="A176" s="14" t="s">
        <v>22</v>
      </c>
      <c r="B176" s="15">
        <v>41094</v>
      </c>
      <c r="C176" s="16">
        <v>6.55</v>
      </c>
      <c r="D176" s="16">
        <v>6.55</v>
      </c>
      <c r="E176" s="16">
        <v>6.6</v>
      </c>
      <c r="F176" s="16">
        <f t="shared" si="44"/>
        <v>-2.0000000000000462E-2</v>
      </c>
      <c r="G176" s="14" t="str">
        <f t="shared" si="36"/>
        <v/>
      </c>
      <c r="H176" s="14">
        <f t="shared" si="37"/>
        <v>2.0000000000000462E-2</v>
      </c>
      <c r="I176" s="16">
        <f t="shared" si="45"/>
        <v>52.307692307692328</v>
      </c>
      <c r="K176" s="46"/>
      <c r="L176" s="16">
        <f t="shared" si="46"/>
        <v>6.65</v>
      </c>
      <c r="M176" s="16">
        <f t="shared" si="47"/>
        <v>6.4</v>
      </c>
      <c r="N176" s="28">
        <f t="shared" si="38"/>
        <v>0.59999999999999787</v>
      </c>
      <c r="O176" s="28">
        <f t="shared" si="48"/>
        <v>0.71999999999999886</v>
      </c>
      <c r="P176" s="28">
        <f t="shared" si="39"/>
        <v>0.71999999999999886</v>
      </c>
      <c r="Q176" s="28">
        <f t="shared" si="49"/>
        <v>0.66722222222222105</v>
      </c>
      <c r="T176" s="47"/>
      <c r="U176" s="41">
        <f t="shared" si="40"/>
        <v>6.5532346260650227</v>
      </c>
      <c r="V176" s="16"/>
      <c r="W176" s="41">
        <f t="shared" si="41"/>
        <v>6.5921926595819791</v>
      </c>
      <c r="Y176" s="41">
        <f t="shared" si="42"/>
        <v>-3.895803351695637E-2</v>
      </c>
      <c r="Z176" s="41">
        <f t="shared" si="43"/>
        <v>-5.897466727401688E-2</v>
      </c>
      <c r="AD176" s="48"/>
      <c r="AE176" s="45">
        <f t="shared" si="50"/>
        <v>6.5370000000000008</v>
      </c>
      <c r="AF176" s="45">
        <f t="shared" si="51"/>
        <v>7.7077882690172475E-2</v>
      </c>
      <c r="AG176" s="27">
        <f t="shared" si="52"/>
        <v>6.691155765380346</v>
      </c>
      <c r="AH176" s="27">
        <f t="shared" si="53"/>
        <v>6.3828442346196557</v>
      </c>
      <c r="AI176" s="49"/>
    </row>
    <row r="177" spans="1:35" x14ac:dyDescent="0.2">
      <c r="A177" s="14" t="s">
        <v>22</v>
      </c>
      <c r="B177" s="15">
        <v>41093</v>
      </c>
      <c r="C177" s="16">
        <v>6.57</v>
      </c>
      <c r="D177" s="16">
        <v>6.53</v>
      </c>
      <c r="E177" s="16">
        <v>6.6</v>
      </c>
      <c r="F177" s="16">
        <f t="shared" si="44"/>
        <v>-4.9999999999999822E-2</v>
      </c>
      <c r="G177" s="14" t="str">
        <f t="shared" si="36"/>
        <v/>
      </c>
      <c r="H177" s="14">
        <f t="shared" si="37"/>
        <v>4.9999999999999822E-2</v>
      </c>
      <c r="I177" s="16">
        <f t="shared" si="45"/>
        <v>54.687500000000057</v>
      </c>
      <c r="K177" s="46"/>
      <c r="L177" s="16">
        <f t="shared" si="46"/>
        <v>6.65</v>
      </c>
      <c r="M177" s="16">
        <f t="shared" si="47"/>
        <v>6.4</v>
      </c>
      <c r="N177" s="28">
        <f t="shared" si="38"/>
        <v>0.67999999999999972</v>
      </c>
      <c r="O177" s="28">
        <f t="shared" si="48"/>
        <v>0.78666666666666529</v>
      </c>
      <c r="P177" s="28">
        <f t="shared" si="39"/>
        <v>0.78666666666666529</v>
      </c>
      <c r="Q177" s="28">
        <f t="shared" si="49"/>
        <v>0.60599999999999898</v>
      </c>
      <c r="T177" s="47"/>
      <c r="U177" s="41">
        <f t="shared" si="40"/>
        <v>6.5538227398950273</v>
      </c>
      <c r="V177" s="16"/>
      <c r="W177" s="41">
        <f t="shared" si="41"/>
        <v>6.5955680723485379</v>
      </c>
      <c r="Y177" s="41">
        <f t="shared" si="42"/>
        <v>-4.1745332453510642E-2</v>
      </c>
      <c r="Z177" s="41">
        <f t="shared" si="43"/>
        <v>-6.3978825713282006E-2</v>
      </c>
      <c r="AD177" s="48"/>
      <c r="AE177" s="45">
        <f t="shared" si="50"/>
        <v>6.5449999999999999</v>
      </c>
      <c r="AF177" s="45">
        <f t="shared" si="51"/>
        <v>8.5819578185866136E-2</v>
      </c>
      <c r="AG177" s="27">
        <f t="shared" si="52"/>
        <v>6.7166391563717323</v>
      </c>
      <c r="AH177" s="27">
        <f t="shared" si="53"/>
        <v>6.3733608436282676</v>
      </c>
      <c r="AI177" s="49"/>
    </row>
    <row r="178" spans="1:35" x14ac:dyDescent="0.2">
      <c r="A178" s="14" t="s">
        <v>22</v>
      </c>
      <c r="B178" s="15">
        <v>41092</v>
      </c>
      <c r="C178" s="16">
        <v>6.62</v>
      </c>
      <c r="D178" s="16">
        <v>6.55</v>
      </c>
      <c r="E178" s="16">
        <v>6.65</v>
      </c>
      <c r="F178" s="16">
        <f t="shared" si="44"/>
        <v>2.0000000000000462E-2</v>
      </c>
      <c r="G178" s="14">
        <f t="shared" si="36"/>
        <v>2.0000000000000462E-2</v>
      </c>
      <c r="H178" s="14" t="str">
        <f t="shared" si="37"/>
        <v/>
      </c>
      <c r="I178" s="16">
        <f t="shared" si="45"/>
        <v>53.030303030303038</v>
      </c>
      <c r="K178" s="46"/>
      <c r="L178" s="16">
        <f t="shared" si="46"/>
        <v>6.65</v>
      </c>
      <c r="M178" s="16">
        <f t="shared" si="47"/>
        <v>6.4</v>
      </c>
      <c r="N178" s="28">
        <f t="shared" si="38"/>
        <v>0.87999999999999901</v>
      </c>
      <c r="O178" s="28">
        <f t="shared" si="48"/>
        <v>0.69333333333333158</v>
      </c>
      <c r="P178" s="28">
        <f t="shared" si="39"/>
        <v>0.69333333333333158</v>
      </c>
      <c r="Q178" s="28">
        <f t="shared" si="49"/>
        <v>0.49533333333333252</v>
      </c>
      <c r="T178" s="47"/>
      <c r="U178" s="41">
        <f t="shared" si="40"/>
        <v>6.5508814198759406</v>
      </c>
      <c r="V178" s="16"/>
      <c r="W178" s="41">
        <f t="shared" si="41"/>
        <v>6.5976135181364208</v>
      </c>
      <c r="Y178" s="41">
        <f t="shared" si="42"/>
        <v>-4.6732098260480193E-2</v>
      </c>
      <c r="Z178" s="41">
        <f t="shared" si="43"/>
        <v>-6.9537199028224833E-2</v>
      </c>
      <c r="AD178" s="48"/>
      <c r="AE178" s="45">
        <f t="shared" si="50"/>
        <v>6.5514999999999999</v>
      </c>
      <c r="AF178" s="45">
        <f t="shared" si="51"/>
        <v>9.2156117539748797E-2</v>
      </c>
      <c r="AG178" s="27">
        <f t="shared" si="52"/>
        <v>6.7358122350794973</v>
      </c>
      <c r="AH178" s="27">
        <f t="shared" si="53"/>
        <v>6.3671877649205024</v>
      </c>
      <c r="AI178" s="49"/>
    </row>
    <row r="179" spans="1:35" x14ac:dyDescent="0.2">
      <c r="A179" s="14" t="s">
        <v>22</v>
      </c>
      <c r="B179" s="15">
        <v>41089</v>
      </c>
      <c r="C179" s="16">
        <v>6.6</v>
      </c>
      <c r="D179" s="16">
        <v>6.46</v>
      </c>
      <c r="E179" s="16">
        <v>6.6</v>
      </c>
      <c r="F179" s="16">
        <f t="shared" si="44"/>
        <v>9.9999999999999645E-2</v>
      </c>
      <c r="G179" s="14">
        <f t="shared" si="36"/>
        <v>9.9999999999999645E-2</v>
      </c>
      <c r="H179" s="14" t="str">
        <f t="shared" si="37"/>
        <v/>
      </c>
      <c r="I179" s="16">
        <f t="shared" si="45"/>
        <v>47.826086956521713</v>
      </c>
      <c r="K179" s="46"/>
      <c r="L179" s="16">
        <f t="shared" si="46"/>
        <v>6.65</v>
      </c>
      <c r="M179" s="16">
        <f t="shared" si="47"/>
        <v>6.4</v>
      </c>
      <c r="N179" s="28">
        <f t="shared" si="38"/>
        <v>0.79999999999999716</v>
      </c>
      <c r="O179" s="28">
        <f t="shared" si="48"/>
        <v>0.66388888888888753</v>
      </c>
      <c r="P179" s="28">
        <f t="shared" si="39"/>
        <v>0.66388888888888753</v>
      </c>
      <c r="Q179" s="28">
        <f t="shared" si="49"/>
        <v>0.41166666666666618</v>
      </c>
      <c r="T179" s="47"/>
      <c r="U179" s="41">
        <f t="shared" si="40"/>
        <v>6.5383144053079292</v>
      </c>
      <c r="V179" s="16"/>
      <c r="W179" s="41">
        <f t="shared" si="41"/>
        <v>6.5958225995873345</v>
      </c>
      <c r="Y179" s="41">
        <f t="shared" si="42"/>
        <v>-5.7508194279405345E-2</v>
      </c>
      <c r="Z179" s="41">
        <f t="shared" si="43"/>
        <v>-7.5238474220160986E-2</v>
      </c>
      <c r="AD179" s="48"/>
      <c r="AE179" s="45">
        <f t="shared" si="50"/>
        <v>6.5505000000000013</v>
      </c>
      <c r="AF179" s="45">
        <f t="shared" si="51"/>
        <v>9.1513660182510406E-2</v>
      </c>
      <c r="AG179" s="27">
        <f t="shared" si="52"/>
        <v>6.7335273203650221</v>
      </c>
      <c r="AH179" s="27">
        <f t="shared" si="53"/>
        <v>6.3674726796349805</v>
      </c>
      <c r="AI179" s="49"/>
    </row>
    <row r="180" spans="1:35" x14ac:dyDescent="0.2">
      <c r="A180" s="14" t="s">
        <v>22</v>
      </c>
      <c r="B180" s="15">
        <v>41088</v>
      </c>
      <c r="C180" s="16">
        <v>6.5</v>
      </c>
      <c r="D180" s="16">
        <v>6.49</v>
      </c>
      <c r="E180" s="16">
        <v>6.65</v>
      </c>
      <c r="F180" s="16">
        <f t="shared" si="44"/>
        <v>-8.9999999999999858E-2</v>
      </c>
      <c r="G180" s="14" t="str">
        <f t="shared" si="36"/>
        <v/>
      </c>
      <c r="H180" s="14">
        <f t="shared" si="37"/>
        <v>8.9999999999999858E-2</v>
      </c>
      <c r="I180" s="16">
        <f t="shared" si="45"/>
        <v>49.295774647887335</v>
      </c>
      <c r="K180" s="46"/>
      <c r="L180" s="16">
        <f t="shared" si="46"/>
        <v>6.65</v>
      </c>
      <c r="M180" s="16">
        <f t="shared" si="47"/>
        <v>6.4</v>
      </c>
      <c r="N180" s="28">
        <f t="shared" si="38"/>
        <v>0.39999999999999858</v>
      </c>
      <c r="O180" s="28">
        <f t="shared" si="48"/>
        <v>0.47222222222222182</v>
      </c>
      <c r="P180" s="28">
        <f t="shared" si="39"/>
        <v>0.47222222222222182</v>
      </c>
      <c r="Q180" s="28">
        <f t="shared" si="49"/>
        <v>0.32888888888888862</v>
      </c>
      <c r="T180" s="47"/>
      <c r="U180" s="41">
        <f t="shared" si="40"/>
        <v>6.5270988426366436</v>
      </c>
      <c r="V180" s="16"/>
      <c r="W180" s="41">
        <f t="shared" si="41"/>
        <v>6.5954884075543214</v>
      </c>
      <c r="Y180" s="41">
        <f t="shared" si="42"/>
        <v>-6.8389564917677781E-2</v>
      </c>
      <c r="Z180" s="41">
        <f t="shared" si="43"/>
        <v>-7.96710442053499E-2</v>
      </c>
      <c r="AD180" s="48"/>
      <c r="AE180" s="45">
        <f t="shared" si="50"/>
        <v>6.5529999999999999</v>
      </c>
      <c r="AF180" s="45">
        <f t="shared" si="51"/>
        <v>9.3493315269060795E-2</v>
      </c>
      <c r="AG180" s="27">
        <f t="shared" si="52"/>
        <v>6.7399866305381213</v>
      </c>
      <c r="AH180" s="27">
        <f t="shared" si="53"/>
        <v>6.3660133694618786</v>
      </c>
      <c r="AI180" s="49"/>
    </row>
    <row r="181" spans="1:35" x14ac:dyDescent="0.2">
      <c r="A181" s="14" t="s">
        <v>22</v>
      </c>
      <c r="B181" s="15">
        <v>41087</v>
      </c>
      <c r="C181" s="16">
        <v>6.59</v>
      </c>
      <c r="D181" s="16">
        <v>6.46</v>
      </c>
      <c r="E181" s="16">
        <v>6.63</v>
      </c>
      <c r="F181" s="16">
        <f t="shared" si="44"/>
        <v>9.9999999999999645E-2</v>
      </c>
      <c r="G181" s="14">
        <f t="shared" si="36"/>
        <v>9.9999999999999645E-2</v>
      </c>
      <c r="H181" s="14" t="str">
        <f t="shared" si="37"/>
        <v/>
      </c>
      <c r="I181" s="16">
        <f t="shared" si="45"/>
        <v>40.229885057471257</v>
      </c>
      <c r="K181" s="46"/>
      <c r="L181" s="16">
        <f t="shared" si="46"/>
        <v>6.64</v>
      </c>
      <c r="M181" s="16">
        <f t="shared" si="47"/>
        <v>6.4</v>
      </c>
      <c r="N181" s="28">
        <f t="shared" si="38"/>
        <v>0.79166666666666685</v>
      </c>
      <c r="O181" s="28">
        <f t="shared" si="48"/>
        <v>0.41388888888888892</v>
      </c>
      <c r="P181" s="28">
        <f t="shared" si="39"/>
        <v>0.41388888888888892</v>
      </c>
      <c r="Q181" s="28">
        <f t="shared" si="49"/>
        <v>0.27067632850241508</v>
      </c>
      <c r="T181" s="47"/>
      <c r="U181" s="41">
        <f t="shared" si="40"/>
        <v>6.5320259049342155</v>
      </c>
      <c r="V181" s="16"/>
      <c r="W181" s="41">
        <f t="shared" si="41"/>
        <v>6.6031274801586664</v>
      </c>
      <c r="Y181" s="41">
        <f t="shared" si="42"/>
        <v>-7.1101575224450819E-2</v>
      </c>
      <c r="Z181" s="41">
        <f t="shared" si="43"/>
        <v>-8.2491414027267923E-2</v>
      </c>
      <c r="AD181" s="48"/>
      <c r="AE181" s="45">
        <f t="shared" si="50"/>
        <v>6.5660000000000007</v>
      </c>
      <c r="AF181" s="45">
        <f t="shared" si="51"/>
        <v>0.10282995672468212</v>
      </c>
      <c r="AG181" s="27">
        <f t="shared" si="52"/>
        <v>6.7716599134493647</v>
      </c>
      <c r="AH181" s="27">
        <f t="shared" si="53"/>
        <v>6.3603400865506368</v>
      </c>
      <c r="AI181" s="49"/>
    </row>
    <row r="182" spans="1:35" x14ac:dyDescent="0.2">
      <c r="A182" s="14" t="s">
        <v>22</v>
      </c>
      <c r="B182" s="15">
        <v>41086</v>
      </c>
      <c r="C182" s="16">
        <v>6.49</v>
      </c>
      <c r="D182" s="16">
        <v>6.45</v>
      </c>
      <c r="E182" s="16">
        <v>6.53</v>
      </c>
      <c r="F182" s="16">
        <f t="shared" si="44"/>
        <v>0</v>
      </c>
      <c r="G182" s="14" t="str">
        <f t="shared" si="36"/>
        <v/>
      </c>
      <c r="H182" s="14" t="str">
        <f t="shared" si="37"/>
        <v/>
      </c>
      <c r="I182" s="16">
        <f t="shared" si="45"/>
        <v>36.585365853658544</v>
      </c>
      <c r="K182" s="46"/>
      <c r="L182" s="16">
        <f t="shared" si="46"/>
        <v>6.8</v>
      </c>
      <c r="M182" s="16">
        <f t="shared" si="47"/>
        <v>6.4</v>
      </c>
      <c r="N182" s="28">
        <f t="shared" si="38"/>
        <v>0.22499999999999995</v>
      </c>
      <c r="O182" s="28">
        <f t="shared" si="48"/>
        <v>0.23333333333333309</v>
      </c>
      <c r="P182" s="28">
        <f t="shared" si="39"/>
        <v>0.23333333333333309</v>
      </c>
      <c r="Q182" s="28">
        <f t="shared" si="49"/>
        <v>0.20672302737520082</v>
      </c>
      <c r="T182" s="47"/>
      <c r="U182" s="41">
        <f t="shared" si="40"/>
        <v>6.5214851603768</v>
      </c>
      <c r="V182" s="16"/>
      <c r="W182" s="41">
        <f t="shared" si="41"/>
        <v>6.60417767857136</v>
      </c>
      <c r="Y182" s="41">
        <f t="shared" si="42"/>
        <v>-8.2692518194559916E-2</v>
      </c>
      <c r="Z182" s="41">
        <f t="shared" si="43"/>
        <v>-8.5338873727972178E-2</v>
      </c>
      <c r="AD182" s="48"/>
      <c r="AE182" s="45">
        <f t="shared" si="50"/>
        <v>6.5785000000000009</v>
      </c>
      <c r="AF182" s="45">
        <f t="shared" si="51"/>
        <v>0.11892329460622923</v>
      </c>
      <c r="AG182" s="27">
        <f t="shared" si="52"/>
        <v>6.8163465892124595</v>
      </c>
      <c r="AH182" s="27">
        <f t="shared" si="53"/>
        <v>6.3406534107875423</v>
      </c>
      <c r="AI182" s="49"/>
    </row>
    <row r="183" spans="1:35" x14ac:dyDescent="0.2">
      <c r="A183" s="14" t="s">
        <v>22</v>
      </c>
      <c r="B183" s="15">
        <v>41085</v>
      </c>
      <c r="C183" s="16">
        <v>6.49</v>
      </c>
      <c r="D183" s="16">
        <v>6.42</v>
      </c>
      <c r="E183" s="16">
        <v>6.51</v>
      </c>
      <c r="F183" s="16">
        <f t="shared" si="44"/>
        <v>-9.9999999999997868E-3</v>
      </c>
      <c r="G183" s="14" t="str">
        <f t="shared" si="36"/>
        <v/>
      </c>
      <c r="H183" s="14">
        <f t="shared" si="37"/>
        <v>9.9999999999997868E-3</v>
      </c>
      <c r="I183" s="16">
        <f t="shared" si="45"/>
        <v>37.349397590361434</v>
      </c>
      <c r="K183" s="46"/>
      <c r="L183" s="16">
        <f t="shared" si="46"/>
        <v>6.8</v>
      </c>
      <c r="M183" s="16">
        <f t="shared" si="47"/>
        <v>6.4</v>
      </c>
      <c r="N183" s="28">
        <f t="shared" si="38"/>
        <v>0.22499999999999995</v>
      </c>
      <c r="O183" s="28">
        <f t="shared" si="48"/>
        <v>0.27499999999999969</v>
      </c>
      <c r="P183" s="28">
        <f t="shared" si="39"/>
        <v>0.27499999999999969</v>
      </c>
      <c r="Q183" s="28">
        <f t="shared" si="49"/>
        <v>0.1748067632850237</v>
      </c>
      <c r="T183" s="47"/>
      <c r="U183" s="41">
        <f t="shared" si="40"/>
        <v>6.5272097349907643</v>
      </c>
      <c r="V183" s="16"/>
      <c r="W183" s="41">
        <f t="shared" si="41"/>
        <v>6.6133118928570687</v>
      </c>
      <c r="Y183" s="41">
        <f t="shared" si="42"/>
        <v>-8.6102157866304374E-2</v>
      </c>
      <c r="Z183" s="41">
        <f t="shared" si="43"/>
        <v>-8.6000462611325226E-2</v>
      </c>
      <c r="AD183" s="48"/>
      <c r="AE183" s="45">
        <f t="shared" si="50"/>
        <v>6.5940000000000012</v>
      </c>
      <c r="AF183" s="45">
        <f t="shared" si="51"/>
        <v>0.12634872377669665</v>
      </c>
      <c r="AG183" s="27">
        <f t="shared" si="52"/>
        <v>6.8466974475533942</v>
      </c>
      <c r="AH183" s="27">
        <f t="shared" si="53"/>
        <v>6.3413025524466082</v>
      </c>
      <c r="AI183" s="49"/>
    </row>
    <row r="184" spans="1:35" x14ac:dyDescent="0.2">
      <c r="A184" s="14" t="s">
        <v>22</v>
      </c>
      <c r="B184" s="15">
        <v>41082</v>
      </c>
      <c r="C184" s="16">
        <v>6.5</v>
      </c>
      <c r="D184" s="16">
        <v>6.46</v>
      </c>
      <c r="E184" s="16">
        <v>6.53</v>
      </c>
      <c r="F184" s="16">
        <f t="shared" si="44"/>
        <v>-4.0000000000000036E-2</v>
      </c>
      <c r="G184" s="14" t="str">
        <f t="shared" si="36"/>
        <v/>
      </c>
      <c r="H184" s="14">
        <f t="shared" si="37"/>
        <v>4.0000000000000036E-2</v>
      </c>
      <c r="I184" s="16">
        <f t="shared" si="45"/>
        <v>44.565217391304373</v>
      </c>
      <c r="K184" s="46"/>
      <c r="L184" s="16">
        <f t="shared" si="46"/>
        <v>6.8</v>
      </c>
      <c r="M184" s="16">
        <f t="shared" si="47"/>
        <v>6.4</v>
      </c>
      <c r="N184" s="28">
        <f t="shared" si="38"/>
        <v>0.24999999999999944</v>
      </c>
      <c r="O184" s="28">
        <f t="shared" si="48"/>
        <v>0.24999999999999944</v>
      </c>
      <c r="P184" s="28">
        <f t="shared" si="39"/>
        <v>0.24999999999999944</v>
      </c>
      <c r="Q184" s="28">
        <f t="shared" si="49"/>
        <v>0.1479549114331718</v>
      </c>
      <c r="T184" s="47"/>
      <c r="U184" s="41">
        <f t="shared" si="40"/>
        <v>6.5339751413527214</v>
      </c>
      <c r="V184" s="16"/>
      <c r="W184" s="41">
        <f t="shared" si="41"/>
        <v>6.6231768442856342</v>
      </c>
      <c r="Y184" s="41">
        <f t="shared" si="42"/>
        <v>-8.9201702932912852E-2</v>
      </c>
      <c r="Z184" s="41">
        <f t="shared" si="43"/>
        <v>-8.5975038797580436E-2</v>
      </c>
      <c r="AD184" s="48"/>
      <c r="AE184" s="45">
        <f t="shared" si="50"/>
        <v>6.6085000000000012</v>
      </c>
      <c r="AF184" s="45">
        <f t="shared" si="51"/>
        <v>0.13016431922765931</v>
      </c>
      <c r="AG184" s="27">
        <f t="shared" si="52"/>
        <v>6.8688286384553194</v>
      </c>
      <c r="AH184" s="27">
        <f t="shared" si="53"/>
        <v>6.3481713615446829</v>
      </c>
      <c r="AI184" s="49"/>
    </row>
    <row r="185" spans="1:35" x14ac:dyDescent="0.2">
      <c r="A185" s="14" t="s">
        <v>22</v>
      </c>
      <c r="B185" s="15">
        <v>41081</v>
      </c>
      <c r="C185" s="16">
        <v>6.54</v>
      </c>
      <c r="D185" s="16">
        <v>6.46</v>
      </c>
      <c r="E185" s="16">
        <v>6.54</v>
      </c>
      <c r="F185" s="16">
        <f t="shared" si="44"/>
        <v>8.0000000000000071E-2</v>
      </c>
      <c r="G185" s="14">
        <f t="shared" si="36"/>
        <v>8.0000000000000071E-2</v>
      </c>
      <c r="H185" s="14" t="str">
        <f t="shared" si="37"/>
        <v/>
      </c>
      <c r="I185" s="16">
        <f t="shared" si="45"/>
        <v>44.086021505376323</v>
      </c>
      <c r="K185" s="46"/>
      <c r="L185" s="16">
        <f t="shared" si="46"/>
        <v>6.8</v>
      </c>
      <c r="M185" s="16">
        <f t="shared" si="47"/>
        <v>6.4</v>
      </c>
      <c r="N185" s="28">
        <f t="shared" si="38"/>
        <v>0.34999999999999964</v>
      </c>
      <c r="O185" s="28">
        <f t="shared" si="48"/>
        <v>0.18115942028985441</v>
      </c>
      <c r="P185" s="28">
        <f t="shared" si="39"/>
        <v>0.18115942028985441</v>
      </c>
      <c r="Q185" s="28">
        <f t="shared" si="49"/>
        <v>0.13499194847020882</v>
      </c>
      <c r="T185" s="47"/>
      <c r="U185" s="41">
        <f t="shared" si="40"/>
        <v>6.5401524397804893</v>
      </c>
      <c r="V185" s="16"/>
      <c r="W185" s="41">
        <f t="shared" si="41"/>
        <v>6.6330309918284849</v>
      </c>
      <c r="Y185" s="41">
        <f t="shared" si="42"/>
        <v>-9.2878552047995555E-2</v>
      </c>
      <c r="Z185" s="41">
        <f t="shared" si="43"/>
        <v>-8.5168372763747321E-2</v>
      </c>
      <c r="AD185" s="48"/>
      <c r="AE185" s="45">
        <f t="shared" si="50"/>
        <v>6.6225000000000005</v>
      </c>
      <c r="AF185" s="45">
        <f t="shared" si="51"/>
        <v>0.13277330303942886</v>
      </c>
      <c r="AG185" s="27">
        <f t="shared" si="52"/>
        <v>6.8880466060788583</v>
      </c>
      <c r="AH185" s="27">
        <f t="shared" si="53"/>
        <v>6.3569533939211427</v>
      </c>
      <c r="AI185" s="49"/>
    </row>
    <row r="186" spans="1:35" x14ac:dyDescent="0.2">
      <c r="A186" s="14" t="s">
        <v>22</v>
      </c>
      <c r="B186" s="15">
        <v>41080</v>
      </c>
      <c r="C186" s="16">
        <v>6.46</v>
      </c>
      <c r="D186" s="16">
        <v>6.4</v>
      </c>
      <c r="E186" s="16">
        <v>6.46</v>
      </c>
      <c r="F186" s="16">
        <f t="shared" si="44"/>
        <v>4.0000000000000036E-2</v>
      </c>
      <c r="G186" s="14">
        <f t="shared" si="36"/>
        <v>4.0000000000000036E-2</v>
      </c>
      <c r="H186" s="14" t="str">
        <f t="shared" si="37"/>
        <v/>
      </c>
      <c r="I186" s="16">
        <f t="shared" si="45"/>
        <v>34.375000000000014</v>
      </c>
      <c r="K186" s="46"/>
      <c r="L186" s="16">
        <f t="shared" si="46"/>
        <v>6.8</v>
      </c>
      <c r="M186" s="16">
        <f t="shared" si="47"/>
        <v>6.4</v>
      </c>
      <c r="N186" s="28">
        <f t="shared" si="38"/>
        <v>0.14999999999999922</v>
      </c>
      <c r="O186" s="28">
        <f t="shared" si="48"/>
        <v>9.4122383252817479E-2</v>
      </c>
      <c r="P186" s="28">
        <f t="shared" si="39"/>
        <v>9.4122383252817479E-2</v>
      </c>
      <c r="Q186" s="28">
        <f t="shared" si="49"/>
        <v>0.15505636070853407</v>
      </c>
      <c r="T186" s="47"/>
      <c r="U186" s="41">
        <f t="shared" si="40"/>
        <v>6.5401801561042152</v>
      </c>
      <c r="V186" s="16"/>
      <c r="W186" s="41">
        <f t="shared" si="41"/>
        <v>6.6404734711747633</v>
      </c>
      <c r="Y186" s="41">
        <f t="shared" si="42"/>
        <v>-0.10029331507054806</v>
      </c>
      <c r="Z186" s="41">
        <f t="shared" si="43"/>
        <v>-8.3240827942685253E-2</v>
      </c>
      <c r="AD186" s="48"/>
      <c r="AE186" s="45">
        <f t="shared" si="50"/>
        <v>6.6345000000000001</v>
      </c>
      <c r="AF186" s="45">
        <f t="shared" si="51"/>
        <v>0.1355903757646538</v>
      </c>
      <c r="AG186" s="27">
        <f t="shared" si="52"/>
        <v>6.9056807515293075</v>
      </c>
      <c r="AH186" s="27">
        <f t="shared" si="53"/>
        <v>6.3633192484706926</v>
      </c>
      <c r="AI186" s="49"/>
    </row>
    <row r="187" spans="1:35" x14ac:dyDescent="0.2">
      <c r="A187" s="14" t="s">
        <v>22</v>
      </c>
      <c r="B187" s="15">
        <v>41079</v>
      </c>
      <c r="C187" s="16">
        <v>6.42</v>
      </c>
      <c r="D187" s="16">
        <v>6.4</v>
      </c>
      <c r="E187" s="16">
        <v>6.47</v>
      </c>
      <c r="F187" s="16">
        <f t="shared" si="44"/>
        <v>-3.0000000000000249E-2</v>
      </c>
      <c r="G187" s="14" t="str">
        <f t="shared" si="36"/>
        <v/>
      </c>
      <c r="H187" s="14">
        <f t="shared" si="37"/>
        <v>3.0000000000000249E-2</v>
      </c>
      <c r="I187" s="16">
        <f t="shared" si="45"/>
        <v>29</v>
      </c>
      <c r="K187" s="46"/>
      <c r="L187" s="16">
        <f t="shared" si="46"/>
        <v>6.86</v>
      </c>
      <c r="M187" s="16">
        <f t="shared" si="47"/>
        <v>6.4</v>
      </c>
      <c r="N187" s="28">
        <f t="shared" si="38"/>
        <v>4.3478260869564293E-2</v>
      </c>
      <c r="O187" s="28">
        <f t="shared" si="48"/>
        <v>7.3752012882447385E-2</v>
      </c>
      <c r="P187" s="28">
        <f t="shared" si="39"/>
        <v>7.3752012882447385E-2</v>
      </c>
      <c r="Q187" s="28">
        <f t="shared" si="49"/>
        <v>0.208824476650563</v>
      </c>
      <c r="T187" s="47"/>
      <c r="U187" s="41">
        <f t="shared" si="40"/>
        <v>6.5547583663049815</v>
      </c>
      <c r="V187" s="16"/>
      <c r="W187" s="41">
        <f t="shared" si="41"/>
        <v>6.6549113488687448</v>
      </c>
      <c r="Y187" s="41">
        <f t="shared" si="42"/>
        <v>-0.10015298256376326</v>
      </c>
      <c r="Z187" s="41">
        <f t="shared" si="43"/>
        <v>-7.8977706160719544E-2</v>
      </c>
      <c r="AD187" s="48"/>
      <c r="AE187" s="45">
        <f t="shared" si="50"/>
        <v>6.6515000000000004</v>
      </c>
      <c r="AF187" s="45">
        <f t="shared" si="51"/>
        <v>0.1339505505774426</v>
      </c>
      <c r="AG187" s="27">
        <f t="shared" si="52"/>
        <v>6.9194011011548859</v>
      </c>
      <c r="AH187" s="27">
        <f t="shared" si="53"/>
        <v>6.3835988988451149</v>
      </c>
      <c r="AI187" s="49"/>
    </row>
    <row r="188" spans="1:35" x14ac:dyDescent="0.2">
      <c r="A188" s="14" t="s">
        <v>22</v>
      </c>
      <c r="B188" s="15">
        <v>41078</v>
      </c>
      <c r="C188" s="16">
        <v>6.45</v>
      </c>
      <c r="D188" s="16">
        <v>6.41</v>
      </c>
      <c r="E188" s="16">
        <v>6.5</v>
      </c>
      <c r="F188" s="16">
        <f t="shared" si="44"/>
        <v>0</v>
      </c>
      <c r="G188" s="14" t="str">
        <f t="shared" si="36"/>
        <v/>
      </c>
      <c r="H188" s="14" t="str">
        <f t="shared" si="37"/>
        <v/>
      </c>
      <c r="I188" s="16">
        <f t="shared" si="45"/>
        <v>32.673267326732685</v>
      </c>
      <c r="K188" s="46"/>
      <c r="L188" s="16">
        <f t="shared" si="46"/>
        <v>6.86</v>
      </c>
      <c r="M188" s="16">
        <f t="shared" si="47"/>
        <v>6.41</v>
      </c>
      <c r="N188" s="28">
        <f t="shared" si="38"/>
        <v>8.8888888888888934E-2</v>
      </c>
      <c r="O188" s="28">
        <f t="shared" si="48"/>
        <v>0.14074074074074031</v>
      </c>
      <c r="P188" s="28">
        <f t="shared" si="39"/>
        <v>0.14074074074074031</v>
      </c>
      <c r="Q188" s="28">
        <f t="shared" si="49"/>
        <v>0.266666666666666</v>
      </c>
      <c r="T188" s="47"/>
      <c r="U188" s="41">
        <f t="shared" si="40"/>
        <v>6.5792598874513413</v>
      </c>
      <c r="V188" s="16"/>
      <c r="W188" s="41">
        <f t="shared" si="41"/>
        <v>6.6737042567782447</v>
      </c>
      <c r="Y188" s="41">
        <f t="shared" si="42"/>
        <v>-9.4444369326903477E-2</v>
      </c>
      <c r="Z188" s="41">
        <f t="shared" si="43"/>
        <v>-7.3683887059958611E-2</v>
      </c>
      <c r="AD188" s="48"/>
      <c r="AE188" s="45">
        <f t="shared" si="50"/>
        <v>6.6709999999999994</v>
      </c>
      <c r="AF188" s="45">
        <f t="shared" si="51"/>
        <v>0.12703936397825677</v>
      </c>
      <c r="AG188" s="27">
        <f t="shared" si="52"/>
        <v>6.9250787279565129</v>
      </c>
      <c r="AH188" s="27">
        <f t="shared" si="53"/>
        <v>6.4169212720434858</v>
      </c>
      <c r="AI188" s="49"/>
    </row>
    <row r="189" spans="1:35" x14ac:dyDescent="0.2">
      <c r="A189" s="14" t="s">
        <v>22</v>
      </c>
      <c r="B189" s="15">
        <v>41075</v>
      </c>
      <c r="C189" s="16">
        <v>6.45</v>
      </c>
      <c r="D189" s="16">
        <v>6.45</v>
      </c>
      <c r="E189" s="16">
        <v>6.58</v>
      </c>
      <c r="F189" s="16">
        <f t="shared" si="44"/>
        <v>-6.9999999999999396E-2</v>
      </c>
      <c r="G189" s="14" t="str">
        <f t="shared" si="36"/>
        <v/>
      </c>
      <c r="H189" s="14">
        <f t="shared" si="37"/>
        <v>6.9999999999999396E-2</v>
      </c>
      <c r="I189" s="16">
        <f t="shared" si="45"/>
        <v>33.980582524271838</v>
      </c>
      <c r="K189" s="46"/>
      <c r="L189" s="16">
        <f t="shared" si="46"/>
        <v>6.86</v>
      </c>
      <c r="M189" s="16">
        <f t="shared" si="47"/>
        <v>6.41</v>
      </c>
      <c r="N189" s="28">
        <f t="shared" si="38"/>
        <v>8.8888888888888934E-2</v>
      </c>
      <c r="O189" s="28">
        <f t="shared" si="48"/>
        <v>0.18518518518518445</v>
      </c>
      <c r="P189" s="28">
        <f t="shared" si="39"/>
        <v>0.18518518518518445</v>
      </c>
      <c r="Q189" s="28">
        <f t="shared" si="49"/>
        <v>0.32790123456790049</v>
      </c>
      <c r="T189" s="47"/>
      <c r="U189" s="41">
        <f t="shared" si="40"/>
        <v>6.6027616851697672</v>
      </c>
      <c r="V189" s="16"/>
      <c r="W189" s="41">
        <f t="shared" si="41"/>
        <v>6.6916005973205044</v>
      </c>
      <c r="Y189" s="41">
        <f t="shared" si="42"/>
        <v>-8.8838912150737137E-2</v>
      </c>
      <c r="Z189" s="41">
        <f t="shared" si="43"/>
        <v>-6.8493766493222391E-2</v>
      </c>
      <c r="AD189" s="48"/>
      <c r="AE189" s="45">
        <f t="shared" si="50"/>
        <v>6.6895000000000007</v>
      </c>
      <c r="AF189" s="45">
        <f t="shared" si="51"/>
        <v>0.12026948906518231</v>
      </c>
      <c r="AG189" s="27">
        <f t="shared" si="52"/>
        <v>6.9300389781303657</v>
      </c>
      <c r="AH189" s="27">
        <f t="shared" si="53"/>
        <v>6.4489610218696356</v>
      </c>
      <c r="AI189" s="49"/>
    </row>
    <row r="190" spans="1:35" x14ac:dyDescent="0.2">
      <c r="A190" s="14" t="s">
        <v>22</v>
      </c>
      <c r="B190" s="15">
        <v>41074</v>
      </c>
      <c r="C190" s="16">
        <v>6.52</v>
      </c>
      <c r="D190" s="16">
        <v>6.5</v>
      </c>
      <c r="E190" s="16">
        <v>6.58</v>
      </c>
      <c r="F190" s="16">
        <f t="shared" si="44"/>
        <v>9.9999999999997868E-3</v>
      </c>
      <c r="G190" s="14">
        <f t="shared" si="36"/>
        <v>9.9999999999997868E-3</v>
      </c>
      <c r="H190" s="14" t="str">
        <f t="shared" si="37"/>
        <v/>
      </c>
      <c r="I190" s="16">
        <f t="shared" si="45"/>
        <v>36.458333333333293</v>
      </c>
      <c r="K190" s="46"/>
      <c r="L190" s="16">
        <f t="shared" si="46"/>
        <v>6.86</v>
      </c>
      <c r="M190" s="16">
        <f t="shared" si="47"/>
        <v>6.41</v>
      </c>
      <c r="N190" s="28">
        <f t="shared" si="38"/>
        <v>0.24444444444444308</v>
      </c>
      <c r="O190" s="28">
        <f t="shared" si="48"/>
        <v>0.28148148148148061</v>
      </c>
      <c r="P190" s="28">
        <f t="shared" si="39"/>
        <v>0.28148148148148061</v>
      </c>
      <c r="Q190" s="28">
        <f t="shared" si="49"/>
        <v>0.37728395061728315</v>
      </c>
      <c r="T190" s="47"/>
      <c r="U190" s="41">
        <f t="shared" si="40"/>
        <v>6.6305365370188163</v>
      </c>
      <c r="V190" s="16"/>
      <c r="W190" s="41">
        <f t="shared" si="41"/>
        <v>6.7109286451061445</v>
      </c>
      <c r="Y190" s="41">
        <f t="shared" si="42"/>
        <v>-8.0392108087328218E-2</v>
      </c>
      <c r="Z190" s="41">
        <f t="shared" si="43"/>
        <v>-6.3407480078843712E-2</v>
      </c>
      <c r="AD190" s="48"/>
      <c r="AE190" s="45">
        <f t="shared" si="50"/>
        <v>6.7070000000000007</v>
      </c>
      <c r="AF190" s="45">
        <f t="shared" si="51"/>
        <v>0.10909170454255453</v>
      </c>
      <c r="AG190" s="27">
        <f t="shared" si="52"/>
        <v>6.9251834090851094</v>
      </c>
      <c r="AH190" s="27">
        <f t="shared" si="53"/>
        <v>6.488816590914892</v>
      </c>
      <c r="AI190" s="49"/>
    </row>
    <row r="191" spans="1:35" x14ac:dyDescent="0.2">
      <c r="A191" s="14" t="s">
        <v>22</v>
      </c>
      <c r="B191" s="15">
        <v>41073</v>
      </c>
      <c r="C191" s="16">
        <v>6.51</v>
      </c>
      <c r="D191" s="16">
        <v>6.51</v>
      </c>
      <c r="E191" s="16">
        <v>6.6</v>
      </c>
      <c r="F191" s="16">
        <f t="shared" si="44"/>
        <v>-7.0000000000000284E-2</v>
      </c>
      <c r="G191" s="14" t="str">
        <f t="shared" si="36"/>
        <v/>
      </c>
      <c r="H191" s="14">
        <f t="shared" si="37"/>
        <v>7.0000000000000284E-2</v>
      </c>
      <c r="I191" s="16">
        <f t="shared" si="45"/>
        <v>35.789473684210506</v>
      </c>
      <c r="K191" s="46"/>
      <c r="L191" s="16">
        <f t="shared" si="46"/>
        <v>6.86</v>
      </c>
      <c r="M191" s="16">
        <f t="shared" si="47"/>
        <v>6.41</v>
      </c>
      <c r="N191" s="28">
        <f t="shared" si="38"/>
        <v>0.22222222222222135</v>
      </c>
      <c r="O191" s="28">
        <f t="shared" si="48"/>
        <v>0.36296296296296232</v>
      </c>
      <c r="P191" s="28">
        <f t="shared" si="39"/>
        <v>0.36296296296296232</v>
      </c>
      <c r="Q191" s="28">
        <f t="shared" si="49"/>
        <v>0.4197530864197524</v>
      </c>
      <c r="T191" s="47"/>
      <c r="U191" s="41">
        <f t="shared" si="40"/>
        <v>6.650634089204055</v>
      </c>
      <c r="V191" s="16"/>
      <c r="W191" s="41">
        <f t="shared" si="41"/>
        <v>6.7262029367146354</v>
      </c>
      <c r="Y191" s="41">
        <f t="shared" si="42"/>
        <v>-7.5568847510580461E-2</v>
      </c>
      <c r="Z191" s="41">
        <f t="shared" si="43"/>
        <v>-5.9161323076722581E-2</v>
      </c>
      <c r="AD191" s="48"/>
      <c r="AE191" s="45">
        <f t="shared" si="50"/>
        <v>6.7219999999999995</v>
      </c>
      <c r="AF191" s="45">
        <f t="shared" si="51"/>
        <v>0.10279105019407092</v>
      </c>
      <c r="AG191" s="27">
        <f t="shared" si="52"/>
        <v>6.9275821003881415</v>
      </c>
      <c r="AH191" s="27">
        <f t="shared" si="53"/>
        <v>6.5164178996118576</v>
      </c>
      <c r="AI191" s="49"/>
    </row>
    <row r="192" spans="1:35" x14ac:dyDescent="0.2">
      <c r="A192" s="14" t="s">
        <v>22</v>
      </c>
      <c r="B192" s="15">
        <v>41072</v>
      </c>
      <c r="C192" s="16">
        <v>6.58</v>
      </c>
      <c r="D192" s="16">
        <v>6.57</v>
      </c>
      <c r="E192" s="16">
        <v>6.64</v>
      </c>
      <c r="F192" s="16">
        <f t="shared" si="44"/>
        <v>-4.9999999999999822E-2</v>
      </c>
      <c r="G192" s="14" t="str">
        <f t="shared" si="36"/>
        <v/>
      </c>
      <c r="H192" s="14">
        <f t="shared" si="37"/>
        <v>4.9999999999999822E-2</v>
      </c>
      <c r="I192" s="16">
        <f t="shared" si="45"/>
        <v>37.777777777777779</v>
      </c>
      <c r="K192" s="46"/>
      <c r="L192" s="16">
        <f t="shared" si="46"/>
        <v>6.86</v>
      </c>
      <c r="M192" s="16">
        <f t="shared" si="47"/>
        <v>6.41</v>
      </c>
      <c r="N192" s="28">
        <f t="shared" si="38"/>
        <v>0.37777777777777749</v>
      </c>
      <c r="O192" s="28">
        <f t="shared" si="48"/>
        <v>0.36296296296296232</v>
      </c>
      <c r="P192" s="28">
        <f t="shared" si="39"/>
        <v>0.36296296296296232</v>
      </c>
      <c r="Q192" s="28">
        <f t="shared" si="49"/>
        <v>0.40641975308641909</v>
      </c>
      <c r="T192" s="47"/>
      <c r="U192" s="41">
        <f t="shared" si="40"/>
        <v>6.6762039236047919</v>
      </c>
      <c r="V192" s="16"/>
      <c r="W192" s="41">
        <f t="shared" si="41"/>
        <v>6.7434991716518065</v>
      </c>
      <c r="Y192" s="41">
        <f t="shared" si="42"/>
        <v>-6.7295248047014589E-2</v>
      </c>
      <c r="Z192" s="41">
        <f t="shared" si="43"/>
        <v>-5.5059441968258106E-2</v>
      </c>
      <c r="AD192" s="48"/>
      <c r="AE192" s="45">
        <f t="shared" si="50"/>
        <v>6.7365000000000013</v>
      </c>
      <c r="AF192" s="45">
        <f t="shared" si="51"/>
        <v>9.1721044477262717E-2</v>
      </c>
      <c r="AG192" s="27">
        <f t="shared" si="52"/>
        <v>6.9199420889545271</v>
      </c>
      <c r="AH192" s="27">
        <f t="shared" si="53"/>
        <v>6.5530579110454754</v>
      </c>
      <c r="AI192" s="49"/>
    </row>
    <row r="193" spans="1:35" x14ac:dyDescent="0.2">
      <c r="A193" s="14" t="s">
        <v>22</v>
      </c>
      <c r="B193" s="15">
        <v>41071</v>
      </c>
      <c r="C193" s="16">
        <v>6.63</v>
      </c>
      <c r="D193" s="16">
        <v>6.56</v>
      </c>
      <c r="E193" s="16">
        <v>6.64</v>
      </c>
      <c r="F193" s="16">
        <f t="shared" si="44"/>
        <v>0.12000000000000011</v>
      </c>
      <c r="G193" s="14">
        <f t="shared" si="36"/>
        <v>0.12000000000000011</v>
      </c>
      <c r="H193" s="14" t="str">
        <f t="shared" si="37"/>
        <v/>
      </c>
      <c r="I193" s="16">
        <f t="shared" si="45"/>
        <v>39.534883720930246</v>
      </c>
      <c r="K193" s="46"/>
      <c r="L193" s="16">
        <f t="shared" si="46"/>
        <v>6.86</v>
      </c>
      <c r="M193" s="16">
        <f t="shared" si="47"/>
        <v>6.41</v>
      </c>
      <c r="N193" s="28">
        <f t="shared" si="38"/>
        <v>0.48888888888888815</v>
      </c>
      <c r="O193" s="28">
        <f t="shared" si="48"/>
        <v>0.44691358024691263</v>
      </c>
      <c r="P193" s="28">
        <f t="shared" si="39"/>
        <v>0.44691358024691263</v>
      </c>
      <c r="Q193" s="28">
        <f t="shared" si="49"/>
        <v>0.36345679012345622</v>
      </c>
      <c r="T193" s="47"/>
      <c r="U193" s="41">
        <f t="shared" si="40"/>
        <v>6.6936955460783896</v>
      </c>
      <c r="V193" s="16"/>
      <c r="W193" s="41">
        <f t="shared" si="41"/>
        <v>6.7565791053839508</v>
      </c>
      <c r="Y193" s="41">
        <f t="shared" si="42"/>
        <v>-6.2883559305561221E-2</v>
      </c>
      <c r="Z193" s="41">
        <f t="shared" si="43"/>
        <v>-5.2000490448568984E-2</v>
      </c>
      <c r="AD193" s="48"/>
      <c r="AE193" s="45">
        <f t="shared" si="50"/>
        <v>6.7469999999999999</v>
      </c>
      <c r="AF193" s="45">
        <f t="shared" si="51"/>
        <v>8.4976467330667535E-2</v>
      </c>
      <c r="AG193" s="27">
        <f t="shared" si="52"/>
        <v>6.9169529346613352</v>
      </c>
      <c r="AH193" s="27">
        <f t="shared" si="53"/>
        <v>6.5770470653386646</v>
      </c>
      <c r="AI193" s="49"/>
    </row>
    <row r="194" spans="1:35" x14ac:dyDescent="0.2">
      <c r="A194" s="14" t="s">
        <v>22</v>
      </c>
      <c r="B194" s="15">
        <v>41068</v>
      </c>
      <c r="C194" s="16">
        <v>6.51</v>
      </c>
      <c r="D194" s="16">
        <v>6.41</v>
      </c>
      <c r="E194" s="16">
        <v>6.54</v>
      </c>
      <c r="F194" s="16">
        <f t="shared" si="44"/>
        <v>-0.25</v>
      </c>
      <c r="G194" s="14" t="str">
        <f t="shared" si="36"/>
        <v/>
      </c>
      <c r="H194" s="14">
        <f t="shared" si="37"/>
        <v>0.25</v>
      </c>
      <c r="I194" s="16">
        <f t="shared" si="45"/>
        <v>29.3333333333333</v>
      </c>
      <c r="K194" s="46"/>
      <c r="L194" s="16">
        <f t="shared" si="46"/>
        <v>6.86</v>
      </c>
      <c r="M194" s="16">
        <f t="shared" si="47"/>
        <v>6.41</v>
      </c>
      <c r="N194" s="28">
        <f t="shared" si="38"/>
        <v>0.22222222222222135</v>
      </c>
      <c r="O194" s="28">
        <f t="shared" si="48"/>
        <v>0.43209876543209785</v>
      </c>
      <c r="P194" s="28">
        <f t="shared" si="39"/>
        <v>0.43209876543209785</v>
      </c>
      <c r="Q194" s="28">
        <f t="shared" si="49"/>
        <v>0.29192782526115785</v>
      </c>
      <c r="T194" s="47"/>
      <c r="U194" s="41">
        <f t="shared" si="40"/>
        <v>6.7052765544562778</v>
      </c>
      <c r="V194" s="16"/>
      <c r="W194" s="41">
        <f t="shared" si="41"/>
        <v>6.7667054338146659</v>
      </c>
      <c r="Y194" s="41">
        <f t="shared" si="42"/>
        <v>-6.1428879358388144E-2</v>
      </c>
      <c r="Z194" s="41">
        <f t="shared" si="43"/>
        <v>-4.9279723234320928E-2</v>
      </c>
      <c r="AD194" s="48"/>
      <c r="AE194" s="45">
        <f t="shared" si="50"/>
        <v>6.7534999999999998</v>
      </c>
      <c r="AF194" s="45">
        <f t="shared" si="51"/>
        <v>8.0639630455502501E-2</v>
      </c>
      <c r="AG194" s="27">
        <f t="shared" si="52"/>
        <v>6.914779260911005</v>
      </c>
      <c r="AH194" s="27">
        <f t="shared" si="53"/>
        <v>6.5922207390889946</v>
      </c>
      <c r="AI194" s="49"/>
    </row>
    <row r="195" spans="1:35" x14ac:dyDescent="0.2">
      <c r="A195" s="14" t="s">
        <v>22</v>
      </c>
      <c r="B195" s="15">
        <v>41067</v>
      </c>
      <c r="C195" s="16">
        <v>6.76</v>
      </c>
      <c r="D195" s="16">
        <v>6.68</v>
      </c>
      <c r="E195" s="16">
        <v>6.8</v>
      </c>
      <c r="F195" s="16">
        <f t="shared" si="44"/>
        <v>4.9999999999999822E-2</v>
      </c>
      <c r="G195" s="14">
        <f t="shared" ref="G195:G258" si="54">IF(F195&gt;0,F195,"")</f>
        <v>4.9999999999999822E-2</v>
      </c>
      <c r="H195" s="14" t="str">
        <f t="shared" ref="H195:H258" si="55">IF(F195&lt;0,-F195,"")</f>
        <v/>
      </c>
      <c r="I195" s="16">
        <f t="shared" si="45"/>
        <v>46.153846153846153</v>
      </c>
      <c r="K195" s="46"/>
      <c r="L195" s="16">
        <f t="shared" si="46"/>
        <v>6.86</v>
      </c>
      <c r="M195" s="16">
        <f t="shared" si="47"/>
        <v>6.59</v>
      </c>
      <c r="N195" s="28">
        <f t="shared" ref="N195:N258" si="56">(C195-M195)/(L195-M195)</f>
        <v>0.62962962962962832</v>
      </c>
      <c r="O195" s="28">
        <f t="shared" si="48"/>
        <v>0.49382716049382674</v>
      </c>
      <c r="P195" s="28">
        <f t="shared" ref="P195:P258" si="57">O195</f>
        <v>0.49382716049382674</v>
      </c>
      <c r="Q195" s="28">
        <f t="shared" si="49"/>
        <v>0.28200379867046454</v>
      </c>
      <c r="T195" s="47"/>
      <c r="U195" s="41">
        <f t="shared" ref="U195:U258" si="58">V$3*$C195+(1-V$3)*U196</f>
        <v>6.7407813825392378</v>
      </c>
      <c r="V195" s="16"/>
      <c r="W195" s="41">
        <f t="shared" ref="W195:W258" si="59">X$3*$C195+(1-X$3)*W196</f>
        <v>6.787241868519839</v>
      </c>
      <c r="Y195" s="41">
        <f t="shared" ref="Y195:Y258" si="60">U195-W195</f>
        <v>-4.6460485980601263E-2</v>
      </c>
      <c r="Z195" s="41">
        <f t="shared" ref="Z195:Z258" si="61">AA$3*Y195+(1-AA$3)*Z196</f>
        <v>-4.6242434203304122E-2</v>
      </c>
      <c r="AD195" s="48"/>
      <c r="AE195" s="45">
        <f t="shared" si="50"/>
        <v>6.7700000000000005</v>
      </c>
      <c r="AF195" s="45">
        <f t="shared" si="51"/>
        <v>6.0332412515993424E-2</v>
      </c>
      <c r="AG195" s="27">
        <f t="shared" si="52"/>
        <v>6.8906648250319877</v>
      </c>
      <c r="AH195" s="27">
        <f t="shared" si="53"/>
        <v>6.6493351749680132</v>
      </c>
      <c r="AI195" s="49"/>
    </row>
    <row r="196" spans="1:35" x14ac:dyDescent="0.2">
      <c r="A196" s="14" t="s">
        <v>22</v>
      </c>
      <c r="B196" s="15">
        <v>41066</v>
      </c>
      <c r="C196" s="16">
        <v>6.71</v>
      </c>
      <c r="D196" s="16">
        <v>6.61</v>
      </c>
      <c r="E196" s="16">
        <v>6.73</v>
      </c>
      <c r="F196" s="16">
        <f t="shared" ref="F196:F259" si="62">C196-C197</f>
        <v>9.9999999999997868E-3</v>
      </c>
      <c r="G196" s="14">
        <f t="shared" si="54"/>
        <v>9.9999999999997868E-3</v>
      </c>
      <c r="H196" s="14" t="str">
        <f t="shared" si="55"/>
        <v/>
      </c>
      <c r="I196" s="16">
        <f t="shared" ref="I196:I259" si="63">100-100/(1+SUM(G196:G209)/SUM(H196:H209))</f>
        <v>38.77551020408162</v>
      </c>
      <c r="K196" s="46"/>
      <c r="L196" s="16">
        <f t="shared" ref="L196:L259" si="64">MAX(E196:E209)</f>
        <v>6.86</v>
      </c>
      <c r="M196" s="16">
        <f t="shared" ref="M196:M259" si="65">MIN(D196:D209)</f>
        <v>6.59</v>
      </c>
      <c r="N196" s="28">
        <f t="shared" si="56"/>
        <v>0.44444444444444409</v>
      </c>
      <c r="O196" s="28">
        <f t="shared" ref="O196:O259" si="66">AVERAGE(N196:N198)</f>
        <v>0.29629629629629606</v>
      </c>
      <c r="P196" s="28">
        <f t="shared" si="57"/>
        <v>0.29629629629629606</v>
      </c>
      <c r="Q196" s="28">
        <f t="shared" ref="Q196:Q259" si="67">AVERAGE(P196:P200)</f>
        <v>0.29862298195631432</v>
      </c>
      <c r="T196" s="47"/>
      <c r="U196" s="41">
        <f t="shared" si="58"/>
        <v>6.7372870884554628</v>
      </c>
      <c r="V196" s="16"/>
      <c r="W196" s="41">
        <f t="shared" si="59"/>
        <v>6.7894212180014266</v>
      </c>
      <c r="Y196" s="41">
        <f t="shared" si="60"/>
        <v>-5.2134129545963859E-2</v>
      </c>
      <c r="Z196" s="41">
        <f t="shared" si="61"/>
        <v>-4.6187921258979837E-2</v>
      </c>
      <c r="AD196" s="48"/>
      <c r="AE196" s="45">
        <f t="shared" ref="AE196:AE259" si="68">AVERAGE(C196:C215)</f>
        <v>6.7724999999999991</v>
      </c>
      <c r="AF196" s="45">
        <f t="shared" ref="AF196:AF259" si="69">STDEVP(C196:C215)</f>
        <v>6.0899507387170197E-2</v>
      </c>
      <c r="AG196" s="27">
        <f t="shared" ref="AG196:AG259" si="70">AE196+2*AF196</f>
        <v>6.8942990147743393</v>
      </c>
      <c r="AH196" s="27">
        <f t="shared" ref="AH196:AH259" si="71">AE196-2*AF196</f>
        <v>6.6507009852256589</v>
      </c>
      <c r="AI196" s="49"/>
    </row>
    <row r="197" spans="1:35" x14ac:dyDescent="0.2">
      <c r="A197" s="14" t="s">
        <v>22</v>
      </c>
      <c r="B197" s="15">
        <v>41065</v>
      </c>
      <c r="C197" s="16">
        <v>6.7</v>
      </c>
      <c r="D197" s="16">
        <v>6.62</v>
      </c>
      <c r="E197" s="16">
        <v>6.7</v>
      </c>
      <c r="F197" s="16">
        <f t="shared" si="62"/>
        <v>0.10000000000000053</v>
      </c>
      <c r="G197" s="14">
        <f t="shared" si="54"/>
        <v>0.10000000000000053</v>
      </c>
      <c r="H197" s="14" t="str">
        <f t="shared" si="55"/>
        <v/>
      </c>
      <c r="I197" s="16">
        <f t="shared" si="63"/>
        <v>40.000000000000071</v>
      </c>
      <c r="K197" s="46"/>
      <c r="L197" s="16">
        <f t="shared" si="64"/>
        <v>6.86</v>
      </c>
      <c r="M197" s="16">
        <f t="shared" si="65"/>
        <v>6.59</v>
      </c>
      <c r="N197" s="28">
        <f t="shared" si="56"/>
        <v>0.40740740740740788</v>
      </c>
      <c r="O197" s="28">
        <f t="shared" si="66"/>
        <v>0.14814814814814803</v>
      </c>
      <c r="P197" s="28">
        <f t="shared" si="57"/>
        <v>0.14814814814814803</v>
      </c>
      <c r="Q197" s="28">
        <f t="shared" si="67"/>
        <v>0.36714150047483296</v>
      </c>
      <c r="T197" s="47"/>
      <c r="U197" s="41">
        <f t="shared" si="58"/>
        <v>6.7422483772655468</v>
      </c>
      <c r="V197" s="16"/>
      <c r="W197" s="41">
        <f t="shared" si="59"/>
        <v>6.795774915441541</v>
      </c>
      <c r="Y197" s="41">
        <f t="shared" si="60"/>
        <v>-5.3526538175994176E-2</v>
      </c>
      <c r="Z197" s="41">
        <f t="shared" si="61"/>
        <v>-4.470136918723383E-2</v>
      </c>
      <c r="AD197" s="48"/>
      <c r="AE197" s="45">
        <f t="shared" si="68"/>
        <v>6.7745000000000006</v>
      </c>
      <c r="AF197" s="45">
        <f t="shared" si="69"/>
        <v>5.945376354781922E-2</v>
      </c>
      <c r="AG197" s="27">
        <f t="shared" si="70"/>
        <v>6.893407527095639</v>
      </c>
      <c r="AH197" s="27">
        <f t="shared" si="71"/>
        <v>6.6555924729043623</v>
      </c>
      <c r="AI197" s="49"/>
    </row>
    <row r="198" spans="1:35" x14ac:dyDescent="0.2">
      <c r="A198" s="14" t="s">
        <v>22</v>
      </c>
      <c r="B198" s="15">
        <v>41064</v>
      </c>
      <c r="C198" s="16">
        <v>6.6</v>
      </c>
      <c r="D198" s="16">
        <v>6.59</v>
      </c>
      <c r="E198" s="16">
        <v>6.65</v>
      </c>
      <c r="F198" s="16">
        <f t="shared" si="62"/>
        <v>-5.0000000000000711E-2</v>
      </c>
      <c r="G198" s="14" t="str">
        <f t="shared" si="54"/>
        <v/>
      </c>
      <c r="H198" s="14">
        <f t="shared" si="55"/>
        <v>5.0000000000000711E-2</v>
      </c>
      <c r="I198" s="16">
        <f t="shared" si="63"/>
        <v>26.82926829268294</v>
      </c>
      <c r="K198" s="46"/>
      <c r="L198" s="16">
        <f t="shared" si="64"/>
        <v>6.86</v>
      </c>
      <c r="M198" s="16">
        <f t="shared" si="65"/>
        <v>6.59</v>
      </c>
      <c r="N198" s="28">
        <f t="shared" si="56"/>
        <v>3.7037037037036181E-2</v>
      </c>
      <c r="O198" s="28">
        <f t="shared" si="66"/>
        <v>8.9268755935420732E-2</v>
      </c>
      <c r="P198" s="28">
        <f t="shared" si="57"/>
        <v>8.9268755935420732E-2</v>
      </c>
      <c r="Q198" s="28">
        <f t="shared" si="67"/>
        <v>0.43195631528964784</v>
      </c>
      <c r="T198" s="47"/>
      <c r="U198" s="41">
        <f t="shared" si="58"/>
        <v>6.7499299004047373</v>
      </c>
      <c r="V198" s="16"/>
      <c r="W198" s="41">
        <f t="shared" si="59"/>
        <v>6.8034369086768649</v>
      </c>
      <c r="Y198" s="41">
        <f t="shared" si="60"/>
        <v>-5.3507008272127621E-2</v>
      </c>
      <c r="Z198" s="41">
        <f t="shared" si="61"/>
        <v>-4.2495076940043744E-2</v>
      </c>
      <c r="AD198" s="48"/>
      <c r="AE198" s="45">
        <f t="shared" si="68"/>
        <v>6.7795000000000014</v>
      </c>
      <c r="AF198" s="45">
        <f t="shared" si="69"/>
        <v>5.7137990864222721E-2</v>
      </c>
      <c r="AG198" s="27">
        <f t="shared" si="70"/>
        <v>6.8937759817284467</v>
      </c>
      <c r="AH198" s="27">
        <f t="shared" si="71"/>
        <v>6.6652240182715561</v>
      </c>
      <c r="AI198" s="49"/>
    </row>
    <row r="199" spans="1:35" x14ac:dyDescent="0.2">
      <c r="A199" s="14" t="s">
        <v>22</v>
      </c>
      <c r="B199" s="15">
        <v>41061</v>
      </c>
      <c r="C199" s="16">
        <v>6.65</v>
      </c>
      <c r="D199" s="16">
        <v>6.65</v>
      </c>
      <c r="E199" s="16">
        <v>6.8</v>
      </c>
      <c r="F199" s="16">
        <f t="shared" si="62"/>
        <v>-0.10999999999999943</v>
      </c>
      <c r="G199" s="14" t="str">
        <f t="shared" si="54"/>
        <v/>
      </c>
      <c r="H199" s="14">
        <f t="shared" si="55"/>
        <v>0.10999999999999943</v>
      </c>
      <c r="I199" s="16">
        <f t="shared" si="63"/>
        <v>35.897435897435997</v>
      </c>
      <c r="K199" s="46"/>
      <c r="L199" s="16">
        <f t="shared" si="64"/>
        <v>6.86</v>
      </c>
      <c r="M199" s="16">
        <f t="shared" si="65"/>
        <v>6.65</v>
      </c>
      <c r="N199" s="28">
        <f t="shared" si="56"/>
        <v>0</v>
      </c>
      <c r="O199" s="28">
        <f t="shared" si="66"/>
        <v>0.38247863247863129</v>
      </c>
      <c r="P199" s="28">
        <f t="shared" si="57"/>
        <v>0.38247863247863129</v>
      </c>
      <c r="Q199" s="28">
        <f t="shared" si="67"/>
        <v>0.50521367521367511</v>
      </c>
      <c r="T199" s="47"/>
      <c r="U199" s="41">
        <f t="shared" si="58"/>
        <v>6.7771898822965078</v>
      </c>
      <c r="V199" s="16"/>
      <c r="W199" s="41">
        <f t="shared" si="59"/>
        <v>6.8197118613710144</v>
      </c>
      <c r="Y199" s="41">
        <f t="shared" si="60"/>
        <v>-4.2521979074506611E-2</v>
      </c>
      <c r="Z199" s="41">
        <f t="shared" si="61"/>
        <v>-3.9742094107022771E-2</v>
      </c>
      <c r="AD199" s="48"/>
      <c r="AE199" s="45">
        <f t="shared" si="68"/>
        <v>6.7904999999999998</v>
      </c>
      <c r="AF199" s="45">
        <f t="shared" si="69"/>
        <v>4.0183952020676032E-2</v>
      </c>
      <c r="AG199" s="27">
        <f t="shared" si="70"/>
        <v>6.8708679040413516</v>
      </c>
      <c r="AH199" s="27">
        <f t="shared" si="71"/>
        <v>6.7101320959586479</v>
      </c>
      <c r="AI199" s="49"/>
    </row>
    <row r="200" spans="1:35" x14ac:dyDescent="0.2">
      <c r="A200" s="14" t="s">
        <v>22</v>
      </c>
      <c r="B200" s="15">
        <v>41060</v>
      </c>
      <c r="C200" s="16">
        <v>6.76</v>
      </c>
      <c r="D200" s="16">
        <v>6.76</v>
      </c>
      <c r="E200" s="16">
        <v>6.86</v>
      </c>
      <c r="F200" s="16">
        <f t="shared" si="62"/>
        <v>-8.0000000000000071E-2</v>
      </c>
      <c r="G200" s="14" t="str">
        <f t="shared" si="54"/>
        <v/>
      </c>
      <c r="H200" s="14">
        <f t="shared" si="55"/>
        <v>8.0000000000000071E-2</v>
      </c>
      <c r="I200" s="16">
        <f t="shared" si="63"/>
        <v>38.888888888888914</v>
      </c>
      <c r="K200" s="46"/>
      <c r="L200" s="16">
        <f t="shared" si="64"/>
        <v>6.86</v>
      </c>
      <c r="M200" s="16">
        <f t="shared" si="65"/>
        <v>6.73</v>
      </c>
      <c r="N200" s="28">
        <f t="shared" si="56"/>
        <v>0.23076923076922604</v>
      </c>
      <c r="O200" s="28">
        <f t="shared" si="66"/>
        <v>0.57692307692307532</v>
      </c>
      <c r="P200" s="28">
        <f t="shared" si="57"/>
        <v>0.57692307692307532</v>
      </c>
      <c r="Q200" s="28">
        <f t="shared" si="67"/>
        <v>0.51982905982906014</v>
      </c>
      <c r="T200" s="47"/>
      <c r="U200" s="41">
        <f t="shared" si="58"/>
        <v>6.8003153154413276</v>
      </c>
      <c r="V200" s="16"/>
      <c r="W200" s="41">
        <f t="shared" si="59"/>
        <v>6.8332888102806955</v>
      </c>
      <c r="Y200" s="41">
        <f t="shared" si="60"/>
        <v>-3.2973494839367845E-2</v>
      </c>
      <c r="Z200" s="41">
        <f t="shared" si="61"/>
        <v>-3.9047122865151808E-2</v>
      </c>
      <c r="AD200" s="48"/>
      <c r="AE200" s="45">
        <f t="shared" si="68"/>
        <v>6.7989999999999995</v>
      </c>
      <c r="AF200" s="45">
        <f t="shared" si="69"/>
        <v>2.4474476501040843E-2</v>
      </c>
      <c r="AG200" s="27">
        <f t="shared" si="70"/>
        <v>6.8479489530020814</v>
      </c>
      <c r="AH200" s="27">
        <f t="shared" si="71"/>
        <v>6.7500510469979176</v>
      </c>
      <c r="AI200" s="49"/>
    </row>
    <row r="201" spans="1:35" x14ac:dyDescent="0.2">
      <c r="A201" s="14" t="s">
        <v>22</v>
      </c>
      <c r="B201" s="15">
        <v>41059</v>
      </c>
      <c r="C201" s="16">
        <v>6.84</v>
      </c>
      <c r="D201" s="16">
        <v>6.77</v>
      </c>
      <c r="E201" s="16">
        <v>6.85</v>
      </c>
      <c r="F201" s="16">
        <f t="shared" si="62"/>
        <v>4.0000000000000036E-2</v>
      </c>
      <c r="G201" s="14">
        <f t="shared" si="54"/>
        <v>4.0000000000000036E-2</v>
      </c>
      <c r="H201" s="14" t="str">
        <f t="shared" si="55"/>
        <v/>
      </c>
      <c r="I201" s="16">
        <f t="shared" si="63"/>
        <v>54.838709677419374</v>
      </c>
      <c r="K201" s="46"/>
      <c r="L201" s="16">
        <f t="shared" si="64"/>
        <v>6.85</v>
      </c>
      <c r="M201" s="16">
        <f t="shared" si="65"/>
        <v>6.73</v>
      </c>
      <c r="N201" s="28">
        <f t="shared" si="56"/>
        <v>0.91666666666666785</v>
      </c>
      <c r="O201" s="28">
        <f t="shared" si="66"/>
        <v>0.63888888888888928</v>
      </c>
      <c r="P201" s="28">
        <f t="shared" si="57"/>
        <v>0.63888888888888928</v>
      </c>
      <c r="Q201" s="28">
        <f t="shared" si="67"/>
        <v>0.49833333333333379</v>
      </c>
      <c r="T201" s="47"/>
      <c r="U201" s="41">
        <f t="shared" si="58"/>
        <v>6.8076453727942958</v>
      </c>
      <c r="V201" s="16"/>
      <c r="W201" s="41">
        <f t="shared" si="59"/>
        <v>6.8391519151031517</v>
      </c>
      <c r="Y201" s="41">
        <f t="shared" si="60"/>
        <v>-3.1506542308855856E-2</v>
      </c>
      <c r="Z201" s="41">
        <f t="shared" si="61"/>
        <v>-4.0565529871597797E-2</v>
      </c>
      <c r="AD201" s="48"/>
      <c r="AE201" s="45">
        <f t="shared" si="68"/>
        <v>6.8069999999999995</v>
      </c>
      <c r="AF201" s="45">
        <f t="shared" si="69"/>
        <v>3.4510867853474778E-2</v>
      </c>
      <c r="AG201" s="27">
        <f t="shared" si="70"/>
        <v>6.8760217357069493</v>
      </c>
      <c r="AH201" s="27">
        <f t="shared" si="71"/>
        <v>6.7379782642930497</v>
      </c>
      <c r="AI201" s="49"/>
    </row>
    <row r="202" spans="1:35" x14ac:dyDescent="0.2">
      <c r="A202" s="14" t="s">
        <v>22</v>
      </c>
      <c r="B202" s="15">
        <v>41058</v>
      </c>
      <c r="C202" s="16">
        <v>6.8</v>
      </c>
      <c r="D202" s="16">
        <v>6.75</v>
      </c>
      <c r="E202" s="16">
        <v>6.81</v>
      </c>
      <c r="F202" s="16">
        <f t="shared" si="62"/>
        <v>1.9999999999999574E-2</v>
      </c>
      <c r="G202" s="14">
        <f t="shared" si="54"/>
        <v>1.9999999999999574E-2</v>
      </c>
      <c r="H202" s="14" t="str">
        <f t="shared" si="55"/>
        <v/>
      </c>
      <c r="I202" s="16">
        <f t="shared" si="63"/>
        <v>57.575757575757521</v>
      </c>
      <c r="K202" s="46"/>
      <c r="L202" s="16">
        <f t="shared" si="64"/>
        <v>6.85</v>
      </c>
      <c r="M202" s="16">
        <f t="shared" si="65"/>
        <v>6.73</v>
      </c>
      <c r="N202" s="28">
        <f t="shared" si="56"/>
        <v>0.58333333333333215</v>
      </c>
      <c r="O202" s="28">
        <f t="shared" si="66"/>
        <v>0.4722222222222226</v>
      </c>
      <c r="P202" s="28">
        <f t="shared" si="57"/>
        <v>0.4722222222222226</v>
      </c>
      <c r="Q202" s="28">
        <f t="shared" si="67"/>
        <v>0.46088888888888901</v>
      </c>
      <c r="T202" s="47"/>
      <c r="U202" s="41">
        <f t="shared" si="58"/>
        <v>6.8017627133023506</v>
      </c>
      <c r="V202" s="16"/>
      <c r="W202" s="41">
        <f t="shared" si="59"/>
        <v>6.8390840683114034</v>
      </c>
      <c r="Y202" s="41">
        <f t="shared" si="60"/>
        <v>-3.7321355009052759E-2</v>
      </c>
      <c r="Z202" s="41">
        <f t="shared" si="61"/>
        <v>-4.2830276762283286E-2</v>
      </c>
      <c r="AD202" s="48"/>
      <c r="AE202" s="45">
        <f t="shared" si="68"/>
        <v>6.8124999999999982</v>
      </c>
      <c r="AF202" s="45">
        <f t="shared" si="69"/>
        <v>4.6138378818506423E-2</v>
      </c>
      <c r="AG202" s="27">
        <f t="shared" si="70"/>
        <v>6.9047767576370109</v>
      </c>
      <c r="AH202" s="27">
        <f t="shared" si="71"/>
        <v>6.7202232423629855</v>
      </c>
      <c r="AI202" s="49"/>
    </row>
    <row r="203" spans="1:35" x14ac:dyDescent="0.2">
      <c r="A203" s="14" t="s">
        <v>22</v>
      </c>
      <c r="B203" s="15">
        <v>41057</v>
      </c>
      <c r="C203" s="16">
        <v>6.78</v>
      </c>
      <c r="D203" s="16">
        <v>6.76</v>
      </c>
      <c r="E203" s="16">
        <v>6.81</v>
      </c>
      <c r="F203" s="16">
        <f t="shared" si="62"/>
        <v>0</v>
      </c>
      <c r="G203" s="14" t="str">
        <f t="shared" si="54"/>
        <v/>
      </c>
      <c r="H203" s="14" t="str">
        <f t="shared" si="55"/>
        <v/>
      </c>
      <c r="I203" s="16">
        <f t="shared" si="63"/>
        <v>47.222222222222285</v>
      </c>
      <c r="K203" s="46"/>
      <c r="L203" s="16">
        <f t="shared" si="64"/>
        <v>6.85</v>
      </c>
      <c r="M203" s="16">
        <f t="shared" si="65"/>
        <v>6.73</v>
      </c>
      <c r="N203" s="28">
        <f t="shared" si="56"/>
        <v>0.41666666666666791</v>
      </c>
      <c r="O203" s="28">
        <f t="shared" si="66"/>
        <v>0.45555555555555721</v>
      </c>
      <c r="P203" s="28">
        <f t="shared" si="57"/>
        <v>0.45555555555555721</v>
      </c>
      <c r="Q203" s="28">
        <f t="shared" si="67"/>
        <v>0.45566666666666639</v>
      </c>
      <c r="T203" s="47"/>
      <c r="U203" s="41">
        <f t="shared" si="58"/>
        <v>6.8020832066300505</v>
      </c>
      <c r="V203" s="16"/>
      <c r="W203" s="41">
        <f t="shared" si="59"/>
        <v>6.8422107937763155</v>
      </c>
      <c r="Y203" s="41">
        <f t="shared" si="60"/>
        <v>-4.0127587146264965E-2</v>
      </c>
      <c r="Z203" s="41">
        <f t="shared" si="61"/>
        <v>-4.4207507200590912E-2</v>
      </c>
      <c r="AD203" s="48"/>
      <c r="AE203" s="45">
        <f t="shared" si="68"/>
        <v>6.8180000000000005</v>
      </c>
      <c r="AF203" s="45">
        <f t="shared" si="69"/>
        <v>5.0655700567655788E-2</v>
      </c>
      <c r="AG203" s="27">
        <f t="shared" si="70"/>
        <v>6.9193114011353121</v>
      </c>
      <c r="AH203" s="27">
        <f t="shared" si="71"/>
        <v>6.7166885988646889</v>
      </c>
      <c r="AI203" s="49"/>
    </row>
    <row r="204" spans="1:35" x14ac:dyDescent="0.2">
      <c r="A204" s="14" t="s">
        <v>22</v>
      </c>
      <c r="B204" s="15">
        <v>41054</v>
      </c>
      <c r="C204" s="16">
        <v>6.78</v>
      </c>
      <c r="D204" s="16">
        <v>6.76</v>
      </c>
      <c r="E204" s="16">
        <v>6.8</v>
      </c>
      <c r="F204" s="16">
        <f t="shared" si="62"/>
        <v>0</v>
      </c>
      <c r="G204" s="14" t="str">
        <f t="shared" si="54"/>
        <v/>
      </c>
      <c r="H204" s="14" t="str">
        <f t="shared" si="55"/>
        <v/>
      </c>
      <c r="I204" s="16">
        <f t="shared" si="63"/>
        <v>44.736842105263179</v>
      </c>
      <c r="K204" s="46"/>
      <c r="L204" s="16">
        <f t="shared" si="64"/>
        <v>6.85</v>
      </c>
      <c r="M204" s="16">
        <f t="shared" si="65"/>
        <v>6.73</v>
      </c>
      <c r="N204" s="28">
        <f t="shared" si="56"/>
        <v>0.41666666666666791</v>
      </c>
      <c r="O204" s="28">
        <f t="shared" si="66"/>
        <v>0.4555555555555561</v>
      </c>
      <c r="P204" s="28">
        <f t="shared" si="57"/>
        <v>0.4555555555555561</v>
      </c>
      <c r="Q204" s="28">
        <f t="shared" si="67"/>
        <v>0.45522222222222164</v>
      </c>
      <c r="T204" s="47"/>
      <c r="U204" s="41">
        <f t="shared" si="58"/>
        <v>6.8060983351082411</v>
      </c>
      <c r="V204" s="16"/>
      <c r="W204" s="41">
        <f t="shared" si="59"/>
        <v>6.84718765727842</v>
      </c>
      <c r="Y204" s="41">
        <f t="shared" si="60"/>
        <v>-4.108932217017891E-2</v>
      </c>
      <c r="Z204" s="41">
        <f t="shared" si="61"/>
        <v>-4.5227487214172399E-2</v>
      </c>
      <c r="AD204" s="48"/>
      <c r="AE204" s="45">
        <f t="shared" si="68"/>
        <v>6.8244999999999987</v>
      </c>
      <c r="AF204" s="45">
        <f t="shared" si="69"/>
        <v>5.3616695161115675E-2</v>
      </c>
      <c r="AG204" s="27">
        <f t="shared" si="70"/>
        <v>6.93173339032223</v>
      </c>
      <c r="AH204" s="27">
        <f t="shared" si="71"/>
        <v>6.7172666096777673</v>
      </c>
      <c r="AI204" s="49"/>
    </row>
    <row r="205" spans="1:35" x14ac:dyDescent="0.2">
      <c r="A205" s="14" t="s">
        <v>22</v>
      </c>
      <c r="B205" s="15">
        <v>41053</v>
      </c>
      <c r="C205" s="16">
        <v>6.78</v>
      </c>
      <c r="D205" s="16">
        <v>6.73</v>
      </c>
      <c r="E205" s="16">
        <v>6.79</v>
      </c>
      <c r="F205" s="16">
        <f t="shared" si="62"/>
        <v>-1.9999999999999574E-2</v>
      </c>
      <c r="G205" s="14" t="str">
        <f t="shared" si="54"/>
        <v/>
      </c>
      <c r="H205" s="14">
        <f t="shared" si="55"/>
        <v>1.9999999999999574E-2</v>
      </c>
      <c r="I205" s="16">
        <f t="shared" si="63"/>
        <v>44.736842105263179</v>
      </c>
      <c r="K205" s="46"/>
      <c r="L205" s="16">
        <f t="shared" si="64"/>
        <v>6.85</v>
      </c>
      <c r="M205" s="16">
        <f t="shared" si="65"/>
        <v>6.7</v>
      </c>
      <c r="N205" s="28">
        <f t="shared" si="56"/>
        <v>0.53333333333333566</v>
      </c>
      <c r="O205" s="28">
        <f t="shared" si="66"/>
        <v>0.46944444444444366</v>
      </c>
      <c r="P205" s="28">
        <f t="shared" si="57"/>
        <v>0.46944444444444366</v>
      </c>
      <c r="Q205" s="28">
        <f t="shared" si="67"/>
        <v>0.44944444444444354</v>
      </c>
      <c r="T205" s="47"/>
      <c r="U205" s="41">
        <f t="shared" si="58"/>
        <v>6.8108434869461032</v>
      </c>
      <c r="V205" s="16"/>
      <c r="W205" s="41">
        <f t="shared" si="59"/>
        <v>6.852562669860693</v>
      </c>
      <c r="Y205" s="41">
        <f t="shared" si="60"/>
        <v>-4.1719182914589759E-2</v>
      </c>
      <c r="Z205" s="41">
        <f t="shared" si="61"/>
        <v>-4.6262028475170767E-2</v>
      </c>
      <c r="AD205" s="48"/>
      <c r="AE205" s="45">
        <f t="shared" si="68"/>
        <v>6.8304999999999989</v>
      </c>
      <c r="AF205" s="45">
        <f t="shared" si="69"/>
        <v>5.4997727225768234E-2</v>
      </c>
      <c r="AG205" s="27">
        <f t="shared" si="70"/>
        <v>6.9404954544515354</v>
      </c>
      <c r="AH205" s="27">
        <f t="shared" si="71"/>
        <v>6.7205045455484624</v>
      </c>
      <c r="AI205" s="49"/>
    </row>
    <row r="206" spans="1:35" x14ac:dyDescent="0.2">
      <c r="A206" s="14" t="s">
        <v>22</v>
      </c>
      <c r="B206" s="15">
        <v>41052</v>
      </c>
      <c r="C206" s="16">
        <v>6.8</v>
      </c>
      <c r="D206" s="16">
        <v>6.78</v>
      </c>
      <c r="E206" s="16">
        <v>6.8</v>
      </c>
      <c r="F206" s="16">
        <f t="shared" si="62"/>
        <v>-9.9999999999997868E-3</v>
      </c>
      <c r="G206" s="14" t="str">
        <f t="shared" si="54"/>
        <v/>
      </c>
      <c r="H206" s="14">
        <f t="shared" si="55"/>
        <v>9.9999999999997868E-3</v>
      </c>
      <c r="I206" s="16">
        <f t="shared" si="63"/>
        <v>36.956521739130473</v>
      </c>
      <c r="K206" s="46"/>
      <c r="L206" s="16">
        <f t="shared" si="64"/>
        <v>6.94</v>
      </c>
      <c r="M206" s="16">
        <f t="shared" si="65"/>
        <v>6.7</v>
      </c>
      <c r="N206" s="28">
        <f t="shared" si="56"/>
        <v>0.4166666666666648</v>
      </c>
      <c r="O206" s="28">
        <f t="shared" si="66"/>
        <v>0.45166666666666527</v>
      </c>
      <c r="P206" s="28">
        <f t="shared" si="57"/>
        <v>0.45166666666666527</v>
      </c>
      <c r="Q206" s="28">
        <f t="shared" si="67"/>
        <v>0.43822222222222135</v>
      </c>
      <c r="T206" s="47"/>
      <c r="U206" s="41">
        <f t="shared" si="58"/>
        <v>6.8164513936635762</v>
      </c>
      <c r="V206" s="16"/>
      <c r="W206" s="41">
        <f t="shared" si="59"/>
        <v>6.8583676834495479</v>
      </c>
      <c r="Y206" s="41">
        <f t="shared" si="60"/>
        <v>-4.1916289785971728E-2</v>
      </c>
      <c r="Z206" s="41">
        <f t="shared" si="61"/>
        <v>-4.7397739865316021E-2</v>
      </c>
      <c r="AD206" s="48"/>
      <c r="AE206" s="45">
        <f t="shared" si="68"/>
        <v>6.8354999999999988</v>
      </c>
      <c r="AF206" s="45">
        <f t="shared" si="69"/>
        <v>5.4724309040864186E-2</v>
      </c>
      <c r="AG206" s="27">
        <f t="shared" si="70"/>
        <v>6.9449486180817273</v>
      </c>
      <c r="AH206" s="27">
        <f t="shared" si="71"/>
        <v>6.7260513819182703</v>
      </c>
      <c r="AI206" s="49"/>
    </row>
    <row r="207" spans="1:35" x14ac:dyDescent="0.2">
      <c r="A207" s="14" t="s">
        <v>22</v>
      </c>
      <c r="B207" s="15">
        <v>41051</v>
      </c>
      <c r="C207" s="16">
        <v>6.81</v>
      </c>
      <c r="D207" s="16">
        <v>6.77</v>
      </c>
      <c r="E207" s="16">
        <v>6.83</v>
      </c>
      <c r="F207" s="16">
        <f t="shared" si="62"/>
        <v>-1.0000000000000675E-2</v>
      </c>
      <c r="G207" s="14" t="str">
        <f t="shared" si="54"/>
        <v/>
      </c>
      <c r="H207" s="14">
        <f t="shared" si="55"/>
        <v>1.0000000000000675E-2</v>
      </c>
      <c r="I207" s="16">
        <f t="shared" si="63"/>
        <v>35.416666666666671</v>
      </c>
      <c r="K207" s="46"/>
      <c r="L207" s="16">
        <f t="shared" si="64"/>
        <v>6.94</v>
      </c>
      <c r="M207" s="16">
        <f t="shared" si="65"/>
        <v>6.7</v>
      </c>
      <c r="N207" s="28">
        <f t="shared" si="56"/>
        <v>0.45833333333333054</v>
      </c>
      <c r="O207" s="28">
        <f t="shared" si="66"/>
        <v>0.44611111111110985</v>
      </c>
      <c r="P207" s="28">
        <f t="shared" si="57"/>
        <v>0.44611111111110985</v>
      </c>
      <c r="Q207" s="28">
        <f t="shared" si="67"/>
        <v>0.41455555555555479</v>
      </c>
      <c r="T207" s="47"/>
      <c r="U207" s="41">
        <f t="shared" si="58"/>
        <v>6.8194425561478633</v>
      </c>
      <c r="V207" s="16"/>
      <c r="W207" s="41">
        <f t="shared" si="59"/>
        <v>6.8630370981255115</v>
      </c>
      <c r="Y207" s="41">
        <f t="shared" si="60"/>
        <v>-4.3594541977648227E-2</v>
      </c>
      <c r="Z207" s="41">
        <f t="shared" si="61"/>
        <v>-4.8768102385152098E-2</v>
      </c>
      <c r="AD207" s="48"/>
      <c r="AE207" s="45">
        <f t="shared" si="68"/>
        <v>6.8385000000000007</v>
      </c>
      <c r="AF207" s="45">
        <f t="shared" si="69"/>
        <v>5.4339212360872607E-2</v>
      </c>
      <c r="AG207" s="27">
        <f t="shared" si="70"/>
        <v>6.9471784247217458</v>
      </c>
      <c r="AH207" s="27">
        <f t="shared" si="71"/>
        <v>6.7298215752782555</v>
      </c>
      <c r="AI207" s="49"/>
    </row>
    <row r="208" spans="1:35" x14ac:dyDescent="0.2">
      <c r="A208" s="14" t="s">
        <v>22</v>
      </c>
      <c r="B208" s="15">
        <v>41050</v>
      </c>
      <c r="C208" s="16">
        <v>6.82</v>
      </c>
      <c r="D208" s="16">
        <v>6.78</v>
      </c>
      <c r="E208" s="16">
        <v>6.84</v>
      </c>
      <c r="F208" s="16">
        <f t="shared" si="62"/>
        <v>2.0000000000000462E-2</v>
      </c>
      <c r="G208" s="14">
        <f t="shared" si="54"/>
        <v>2.0000000000000462E-2</v>
      </c>
      <c r="H208" s="14" t="str">
        <f t="shared" si="55"/>
        <v/>
      </c>
      <c r="I208" s="16">
        <f t="shared" si="63"/>
        <v>41.176470588235333</v>
      </c>
      <c r="K208" s="46"/>
      <c r="L208" s="16">
        <f t="shared" si="64"/>
        <v>6.95</v>
      </c>
      <c r="M208" s="16">
        <f t="shared" si="65"/>
        <v>6.7</v>
      </c>
      <c r="N208" s="28">
        <f t="shared" si="56"/>
        <v>0.48000000000000043</v>
      </c>
      <c r="O208" s="28">
        <f t="shared" si="66"/>
        <v>0.45333333333333314</v>
      </c>
      <c r="P208" s="28">
        <f t="shared" si="57"/>
        <v>0.45333333333333314</v>
      </c>
      <c r="Q208" s="28">
        <f t="shared" si="67"/>
        <v>0.40266666666666595</v>
      </c>
      <c r="T208" s="47"/>
      <c r="U208" s="41">
        <f t="shared" si="58"/>
        <v>6.821159384538384</v>
      </c>
      <c r="V208" s="16"/>
      <c r="W208" s="41">
        <f t="shared" si="59"/>
        <v>6.8672800659755531</v>
      </c>
      <c r="Y208" s="41">
        <f t="shared" si="60"/>
        <v>-4.6120681437169075E-2</v>
      </c>
      <c r="Z208" s="41">
        <f t="shared" si="61"/>
        <v>-5.0061492487028063E-2</v>
      </c>
      <c r="AD208" s="48"/>
      <c r="AE208" s="45">
        <f t="shared" si="68"/>
        <v>6.8405000000000005</v>
      </c>
      <c r="AF208" s="45">
        <f t="shared" si="69"/>
        <v>5.3988424685297201E-2</v>
      </c>
      <c r="AG208" s="27">
        <f t="shared" si="70"/>
        <v>6.9484768493705946</v>
      </c>
      <c r="AH208" s="27">
        <f t="shared" si="71"/>
        <v>6.7325231506294063</v>
      </c>
      <c r="AI208" s="49"/>
    </row>
    <row r="209" spans="1:35" x14ac:dyDescent="0.2">
      <c r="A209" s="14" t="s">
        <v>22</v>
      </c>
      <c r="B209" s="15">
        <v>41047</v>
      </c>
      <c r="C209" s="16">
        <v>6.8</v>
      </c>
      <c r="D209" s="16">
        <v>6.78</v>
      </c>
      <c r="E209" s="16">
        <v>6.85</v>
      </c>
      <c r="F209" s="16">
        <f t="shared" si="62"/>
        <v>-2.0000000000000462E-2</v>
      </c>
      <c r="G209" s="14" t="str">
        <f t="shared" si="54"/>
        <v/>
      </c>
      <c r="H209" s="14">
        <f t="shared" si="55"/>
        <v>2.0000000000000462E-2</v>
      </c>
      <c r="I209" s="16">
        <f t="shared" si="63"/>
        <v>38.77551020408162</v>
      </c>
      <c r="K209" s="46"/>
      <c r="L209" s="16">
        <f t="shared" si="64"/>
        <v>6.95</v>
      </c>
      <c r="M209" s="16">
        <f t="shared" si="65"/>
        <v>6.7</v>
      </c>
      <c r="N209" s="28">
        <f t="shared" si="56"/>
        <v>0.39999999999999858</v>
      </c>
      <c r="O209" s="28">
        <f t="shared" si="66"/>
        <v>0.42666666666666586</v>
      </c>
      <c r="P209" s="28">
        <f t="shared" si="57"/>
        <v>0.42666666666666586</v>
      </c>
      <c r="Q209" s="28">
        <f t="shared" si="67"/>
        <v>0.39466666666666561</v>
      </c>
      <c r="T209" s="47"/>
      <c r="U209" s="41">
        <f t="shared" si="58"/>
        <v>6.8213701817271808</v>
      </c>
      <c r="V209" s="16"/>
      <c r="W209" s="41">
        <f t="shared" si="59"/>
        <v>6.8710624712535973</v>
      </c>
      <c r="Y209" s="41">
        <f t="shared" si="60"/>
        <v>-4.9692289526416467E-2</v>
      </c>
      <c r="Z209" s="41">
        <f t="shared" si="61"/>
        <v>-5.1046695249492804E-2</v>
      </c>
      <c r="AD209" s="48"/>
      <c r="AE209" s="45">
        <f t="shared" si="68"/>
        <v>6.8410000000000011</v>
      </c>
      <c r="AF209" s="45">
        <f t="shared" si="69"/>
        <v>5.3842362503887291E-2</v>
      </c>
      <c r="AG209" s="27">
        <f t="shared" si="70"/>
        <v>6.9486847250077757</v>
      </c>
      <c r="AH209" s="27">
        <f t="shared" si="71"/>
        <v>6.7333152749922265</v>
      </c>
      <c r="AI209" s="49"/>
    </row>
    <row r="210" spans="1:35" x14ac:dyDescent="0.2">
      <c r="A210" s="14" t="s">
        <v>22</v>
      </c>
      <c r="B210" s="15">
        <v>41046</v>
      </c>
      <c r="C210" s="16">
        <v>6.82</v>
      </c>
      <c r="D210" s="16">
        <v>6.78</v>
      </c>
      <c r="E210" s="16">
        <v>6.82</v>
      </c>
      <c r="F210" s="16">
        <f t="shared" si="62"/>
        <v>2.0000000000000462E-2</v>
      </c>
      <c r="G210" s="14">
        <f t="shared" si="54"/>
        <v>2.0000000000000462E-2</v>
      </c>
      <c r="H210" s="14" t="str">
        <f t="shared" si="55"/>
        <v/>
      </c>
      <c r="I210" s="16">
        <f t="shared" si="63"/>
        <v>41.666666666666671</v>
      </c>
      <c r="K210" s="46"/>
      <c r="L210" s="16">
        <f t="shared" si="64"/>
        <v>6.95</v>
      </c>
      <c r="M210" s="16">
        <f t="shared" si="65"/>
        <v>6.7</v>
      </c>
      <c r="N210" s="28">
        <f t="shared" si="56"/>
        <v>0.48000000000000043</v>
      </c>
      <c r="O210" s="28">
        <f t="shared" si="66"/>
        <v>0.41333333333333283</v>
      </c>
      <c r="P210" s="28">
        <f t="shared" si="57"/>
        <v>0.41333333333333283</v>
      </c>
      <c r="Q210" s="28">
        <f t="shared" si="67"/>
        <v>0.38711111111110996</v>
      </c>
      <c r="T210" s="47"/>
      <c r="U210" s="41">
        <f t="shared" si="58"/>
        <v>6.8252556693139415</v>
      </c>
      <c r="V210" s="16"/>
      <c r="W210" s="41">
        <f t="shared" si="59"/>
        <v>6.8767474689538846</v>
      </c>
      <c r="Y210" s="41">
        <f t="shared" si="60"/>
        <v>-5.1491799639943103E-2</v>
      </c>
      <c r="Z210" s="41">
        <f t="shared" si="61"/>
        <v>-5.1385296680261879E-2</v>
      </c>
      <c r="AD210" s="48"/>
      <c r="AE210" s="45">
        <f t="shared" si="68"/>
        <v>6.8480000000000008</v>
      </c>
      <c r="AF210" s="45">
        <f t="shared" si="69"/>
        <v>5.7061370470748517E-2</v>
      </c>
      <c r="AG210" s="27">
        <f t="shared" si="70"/>
        <v>6.9621227409414974</v>
      </c>
      <c r="AH210" s="27">
        <f t="shared" si="71"/>
        <v>6.7338772590585041</v>
      </c>
      <c r="AI210" s="49"/>
    </row>
    <row r="211" spans="1:35" x14ac:dyDescent="0.2">
      <c r="A211" s="14" t="s">
        <v>22</v>
      </c>
      <c r="B211" s="15">
        <v>41045</v>
      </c>
      <c r="C211" s="16">
        <v>6.8</v>
      </c>
      <c r="D211" s="16">
        <v>6.75</v>
      </c>
      <c r="E211" s="16">
        <v>6.8</v>
      </c>
      <c r="F211" s="16">
        <f t="shared" si="62"/>
        <v>9.9999999999997868E-3</v>
      </c>
      <c r="G211" s="14">
        <f t="shared" si="54"/>
        <v>9.9999999999997868E-3</v>
      </c>
      <c r="H211" s="14" t="str">
        <f t="shared" si="55"/>
        <v/>
      </c>
      <c r="I211" s="16">
        <f t="shared" si="63"/>
        <v>41.666666666666671</v>
      </c>
      <c r="K211" s="46"/>
      <c r="L211" s="16">
        <f t="shared" si="64"/>
        <v>6.95</v>
      </c>
      <c r="M211" s="16">
        <f t="shared" si="65"/>
        <v>6.7</v>
      </c>
      <c r="N211" s="28">
        <f t="shared" si="56"/>
        <v>0.39999999999999858</v>
      </c>
      <c r="O211" s="28">
        <f t="shared" si="66"/>
        <v>0.33333333333333215</v>
      </c>
      <c r="P211" s="28">
        <f t="shared" si="57"/>
        <v>0.33333333333333215</v>
      </c>
      <c r="Q211" s="28">
        <f t="shared" si="67"/>
        <v>0.36393650793650661</v>
      </c>
      <c r="T211" s="47"/>
      <c r="U211" s="41">
        <f t="shared" si="58"/>
        <v>6.8262112455528401</v>
      </c>
      <c r="V211" s="16"/>
      <c r="W211" s="41">
        <f t="shared" si="59"/>
        <v>6.8812872664701947</v>
      </c>
      <c r="Y211" s="41">
        <f t="shared" si="60"/>
        <v>-5.507602091735464E-2</v>
      </c>
      <c r="Z211" s="41">
        <f t="shared" si="61"/>
        <v>-5.1358670940341564E-2</v>
      </c>
      <c r="AD211" s="48"/>
      <c r="AE211" s="45">
        <f t="shared" si="68"/>
        <v>6.8569999999999993</v>
      </c>
      <c r="AF211" s="45">
        <f t="shared" si="69"/>
        <v>6.5505724940649365E-2</v>
      </c>
      <c r="AG211" s="27">
        <f t="shared" si="70"/>
        <v>6.9880114498812977</v>
      </c>
      <c r="AH211" s="27">
        <f t="shared" si="71"/>
        <v>6.7259885501187009</v>
      </c>
      <c r="AI211" s="49"/>
    </row>
    <row r="212" spans="1:35" x14ac:dyDescent="0.2">
      <c r="A212" s="14" t="s">
        <v>22</v>
      </c>
      <c r="B212" s="15">
        <v>41044</v>
      </c>
      <c r="C212" s="16">
        <v>6.79</v>
      </c>
      <c r="D212" s="16">
        <v>6.75</v>
      </c>
      <c r="E212" s="16">
        <v>6.79</v>
      </c>
      <c r="F212" s="16">
        <f t="shared" si="62"/>
        <v>3.0000000000000249E-2</v>
      </c>
      <c r="G212" s="14">
        <f t="shared" si="54"/>
        <v>3.0000000000000249E-2</v>
      </c>
      <c r="H212" s="14" t="str">
        <f t="shared" si="55"/>
        <v/>
      </c>
      <c r="I212" s="16">
        <f t="shared" si="63"/>
        <v>42.857142857142826</v>
      </c>
      <c r="K212" s="46"/>
      <c r="L212" s="16">
        <f t="shared" si="64"/>
        <v>6.95</v>
      </c>
      <c r="M212" s="16">
        <f t="shared" si="65"/>
        <v>6.7</v>
      </c>
      <c r="N212" s="28">
        <f t="shared" si="56"/>
        <v>0.35999999999999943</v>
      </c>
      <c r="O212" s="28">
        <f t="shared" si="66"/>
        <v>0.38666666666666555</v>
      </c>
      <c r="P212" s="28">
        <f t="shared" si="57"/>
        <v>0.38666666666666555</v>
      </c>
      <c r="Q212" s="28">
        <f t="shared" si="67"/>
        <v>0.35028571428571315</v>
      </c>
      <c r="T212" s="47"/>
      <c r="U212" s="41">
        <f t="shared" si="58"/>
        <v>6.8309769265624478</v>
      </c>
      <c r="V212" s="16"/>
      <c r="W212" s="41">
        <f t="shared" si="59"/>
        <v>6.8877902477878097</v>
      </c>
      <c r="Y212" s="41">
        <f t="shared" si="60"/>
        <v>-5.6813321225361868E-2</v>
      </c>
      <c r="Z212" s="41">
        <f t="shared" si="61"/>
        <v>-5.0429333446088291E-2</v>
      </c>
      <c r="AD212" s="48"/>
      <c r="AE212" s="45">
        <f t="shared" si="68"/>
        <v>6.8684999999999992</v>
      </c>
      <c r="AF212" s="45">
        <f t="shared" si="69"/>
        <v>7.4113089262288961E-2</v>
      </c>
      <c r="AG212" s="27">
        <f t="shared" si="70"/>
        <v>7.0167261785245767</v>
      </c>
      <c r="AH212" s="27">
        <f t="shared" si="71"/>
        <v>6.7202738214754216</v>
      </c>
      <c r="AI212" s="49"/>
    </row>
    <row r="213" spans="1:35" x14ac:dyDescent="0.2">
      <c r="A213" s="14" t="s">
        <v>22</v>
      </c>
      <c r="B213" s="15">
        <v>41043</v>
      </c>
      <c r="C213" s="16">
        <v>6.76</v>
      </c>
      <c r="D213" s="16">
        <v>6.73</v>
      </c>
      <c r="E213" s="16">
        <v>6.82</v>
      </c>
      <c r="F213" s="16">
        <f t="shared" si="62"/>
        <v>-8.0000000000000071E-2</v>
      </c>
      <c r="G213" s="14" t="str">
        <f t="shared" si="54"/>
        <v/>
      </c>
      <c r="H213" s="14">
        <f t="shared" si="55"/>
        <v>8.0000000000000071E-2</v>
      </c>
      <c r="I213" s="16">
        <f t="shared" si="63"/>
        <v>40.425531914893639</v>
      </c>
      <c r="K213" s="46"/>
      <c r="L213" s="16">
        <f t="shared" si="64"/>
        <v>6.95</v>
      </c>
      <c r="M213" s="16">
        <f t="shared" si="65"/>
        <v>6.7</v>
      </c>
      <c r="N213" s="28">
        <f t="shared" si="56"/>
        <v>0.23999999999999844</v>
      </c>
      <c r="O213" s="28">
        <f t="shared" si="66"/>
        <v>0.41333333333333161</v>
      </c>
      <c r="P213" s="28">
        <f t="shared" si="57"/>
        <v>0.41333333333333161</v>
      </c>
      <c r="Q213" s="28">
        <f t="shared" si="67"/>
        <v>0.32865024630541789</v>
      </c>
      <c r="T213" s="47"/>
      <c r="U213" s="41">
        <f t="shared" si="58"/>
        <v>6.83842727684653</v>
      </c>
      <c r="V213" s="16"/>
      <c r="W213" s="41">
        <f t="shared" si="59"/>
        <v>6.8956134676108345</v>
      </c>
      <c r="Y213" s="41">
        <f t="shared" si="60"/>
        <v>-5.7186190764304534E-2</v>
      </c>
      <c r="Z213" s="41">
        <f t="shared" si="61"/>
        <v>-4.8833336501269892E-2</v>
      </c>
      <c r="AD213" s="48"/>
      <c r="AE213" s="45">
        <f t="shared" si="68"/>
        <v>6.8789999999999996</v>
      </c>
      <c r="AF213" s="45">
        <f t="shared" si="69"/>
        <v>7.7064907707723965E-2</v>
      </c>
      <c r="AG213" s="27">
        <f t="shared" si="70"/>
        <v>7.0331298154154478</v>
      </c>
      <c r="AH213" s="27">
        <f t="shared" si="71"/>
        <v>6.7248701845845513</v>
      </c>
      <c r="AI213" s="49"/>
    </row>
    <row r="214" spans="1:35" x14ac:dyDescent="0.2">
      <c r="A214" s="14" t="s">
        <v>22</v>
      </c>
      <c r="B214" s="15">
        <v>41040</v>
      </c>
      <c r="C214" s="16">
        <v>6.84</v>
      </c>
      <c r="D214" s="16">
        <v>6.74</v>
      </c>
      <c r="E214" s="16">
        <v>6.84</v>
      </c>
      <c r="F214" s="16">
        <f t="shared" si="62"/>
        <v>3.0000000000000249E-2</v>
      </c>
      <c r="G214" s="14">
        <f t="shared" si="54"/>
        <v>3.0000000000000249E-2</v>
      </c>
      <c r="H214" s="14" t="str">
        <f t="shared" si="55"/>
        <v/>
      </c>
      <c r="I214" s="16">
        <f t="shared" si="63"/>
        <v>51.219512195121929</v>
      </c>
      <c r="K214" s="46"/>
      <c r="L214" s="16">
        <f t="shared" si="64"/>
        <v>6.95</v>
      </c>
      <c r="M214" s="16">
        <f t="shared" si="65"/>
        <v>6.7</v>
      </c>
      <c r="N214" s="28">
        <f t="shared" si="56"/>
        <v>0.55999999999999872</v>
      </c>
      <c r="O214" s="28">
        <f t="shared" si="66"/>
        <v>0.38888888888888751</v>
      </c>
      <c r="P214" s="28">
        <f t="shared" si="57"/>
        <v>0.38888888888888751</v>
      </c>
      <c r="Q214" s="28">
        <f t="shared" si="67"/>
        <v>0.31941543513957277</v>
      </c>
      <c r="T214" s="47"/>
      <c r="U214" s="41">
        <f t="shared" si="58"/>
        <v>6.8526867817277175</v>
      </c>
      <c r="V214" s="16"/>
      <c r="W214" s="41">
        <f t="shared" si="59"/>
        <v>6.9064625450197008</v>
      </c>
      <c r="Y214" s="41">
        <f t="shared" si="60"/>
        <v>-5.3775763291983303E-2</v>
      </c>
      <c r="Z214" s="41">
        <f t="shared" si="61"/>
        <v>-4.6745122935511231E-2</v>
      </c>
      <c r="AD214" s="48"/>
      <c r="AE214" s="45">
        <f t="shared" si="68"/>
        <v>6.891</v>
      </c>
      <c r="AF214" s="45">
        <f t="shared" si="69"/>
        <v>7.6282370178174255E-2</v>
      </c>
      <c r="AG214" s="27">
        <f t="shared" si="70"/>
        <v>7.0435647403563486</v>
      </c>
      <c r="AH214" s="27">
        <f t="shared" si="71"/>
        <v>6.7384352596436514</v>
      </c>
      <c r="AI214" s="49"/>
    </row>
    <row r="215" spans="1:35" x14ac:dyDescent="0.2">
      <c r="A215" s="14" t="s">
        <v>22</v>
      </c>
      <c r="B215" s="15">
        <v>41039</v>
      </c>
      <c r="C215" s="16">
        <v>6.81</v>
      </c>
      <c r="D215" s="16">
        <v>6.75</v>
      </c>
      <c r="E215" s="16">
        <v>6.82</v>
      </c>
      <c r="F215" s="16">
        <f t="shared" si="62"/>
        <v>5.9999999999999609E-2</v>
      </c>
      <c r="G215" s="14">
        <f t="shared" si="54"/>
        <v>5.9999999999999609E-2</v>
      </c>
      <c r="H215" s="14" t="str">
        <f t="shared" si="55"/>
        <v/>
      </c>
      <c r="I215" s="16">
        <f t="shared" si="63"/>
        <v>36.734693877550946</v>
      </c>
      <c r="K215" s="46"/>
      <c r="L215" s="16">
        <f t="shared" si="64"/>
        <v>6.95</v>
      </c>
      <c r="M215" s="16">
        <f t="shared" si="65"/>
        <v>6.7</v>
      </c>
      <c r="N215" s="28">
        <f t="shared" si="56"/>
        <v>0.43999999999999773</v>
      </c>
      <c r="O215" s="28">
        <f t="shared" si="66"/>
        <v>0.29746031746031631</v>
      </c>
      <c r="P215" s="28">
        <f t="shared" si="57"/>
        <v>0.29746031746031631</v>
      </c>
      <c r="Q215" s="28">
        <f t="shared" si="67"/>
        <v>0.33589053092501386</v>
      </c>
      <c r="T215" s="47"/>
      <c r="U215" s="41">
        <f t="shared" si="58"/>
        <v>6.8549934693145742</v>
      </c>
      <c r="V215" s="16"/>
      <c r="W215" s="41">
        <f t="shared" si="59"/>
        <v>6.9117795486212765</v>
      </c>
      <c r="Y215" s="41">
        <f t="shared" si="60"/>
        <v>-5.678607930670232E-2</v>
      </c>
      <c r="Z215" s="41">
        <f t="shared" si="61"/>
        <v>-4.4987462846393211E-2</v>
      </c>
      <c r="AD215" s="48"/>
      <c r="AE215" s="45">
        <f t="shared" si="68"/>
        <v>6.8994999999999989</v>
      </c>
      <c r="AF215" s="45">
        <f t="shared" si="69"/>
        <v>7.9528296850869401E-2</v>
      </c>
      <c r="AG215" s="27">
        <f t="shared" si="70"/>
        <v>7.0585565937017378</v>
      </c>
      <c r="AH215" s="27">
        <f t="shared" si="71"/>
        <v>6.7404434062982599</v>
      </c>
      <c r="AI215" s="49"/>
    </row>
    <row r="216" spans="1:35" x14ac:dyDescent="0.2">
      <c r="A216" s="14" t="s">
        <v>22</v>
      </c>
      <c r="B216" s="15">
        <v>41038</v>
      </c>
      <c r="C216" s="16">
        <v>6.75</v>
      </c>
      <c r="D216" s="16">
        <v>6.75</v>
      </c>
      <c r="E216" s="16">
        <v>6.84</v>
      </c>
      <c r="F216" s="16">
        <f t="shared" si="62"/>
        <v>-4.9999999999999822E-2</v>
      </c>
      <c r="G216" s="14" t="str">
        <f t="shared" si="54"/>
        <v/>
      </c>
      <c r="H216" s="14">
        <f t="shared" si="55"/>
        <v>4.9999999999999822E-2</v>
      </c>
      <c r="I216" s="16">
        <f t="shared" si="63"/>
        <v>24.489795918367363</v>
      </c>
      <c r="K216" s="46"/>
      <c r="L216" s="16">
        <f t="shared" si="64"/>
        <v>7</v>
      </c>
      <c r="M216" s="16">
        <f t="shared" si="65"/>
        <v>6.7</v>
      </c>
      <c r="N216" s="28">
        <f t="shared" si="56"/>
        <v>0.16666666666666619</v>
      </c>
      <c r="O216" s="28">
        <f t="shared" si="66"/>
        <v>0.26507936507936486</v>
      </c>
      <c r="P216" s="28">
        <f t="shared" si="57"/>
        <v>0.26507936507936486</v>
      </c>
      <c r="Q216" s="28">
        <f t="shared" si="67"/>
        <v>0.39134099616858303</v>
      </c>
      <c r="T216" s="47"/>
      <c r="U216" s="41">
        <f t="shared" si="58"/>
        <v>6.8631741000990427</v>
      </c>
      <c r="V216" s="16"/>
      <c r="W216" s="41">
        <f t="shared" si="59"/>
        <v>6.9199219125109792</v>
      </c>
      <c r="Y216" s="41">
        <f t="shared" si="60"/>
        <v>-5.6747812411936494E-2</v>
      </c>
      <c r="Z216" s="41">
        <f t="shared" si="61"/>
        <v>-4.2037808731315927E-2</v>
      </c>
      <c r="AD216" s="48"/>
      <c r="AE216" s="45">
        <f t="shared" si="68"/>
        <v>6.9094999999999986</v>
      </c>
      <c r="AF216" s="45">
        <f t="shared" si="69"/>
        <v>8.0216893482607507E-2</v>
      </c>
      <c r="AG216" s="27">
        <f t="shared" si="70"/>
        <v>7.0699337869652137</v>
      </c>
      <c r="AH216" s="27">
        <f t="shared" si="71"/>
        <v>6.7490662130347836</v>
      </c>
      <c r="AI216" s="49"/>
    </row>
    <row r="217" spans="1:35" x14ac:dyDescent="0.2">
      <c r="A217" s="14" t="s">
        <v>22</v>
      </c>
      <c r="B217" s="15">
        <v>41037</v>
      </c>
      <c r="C217" s="16">
        <v>6.8</v>
      </c>
      <c r="D217" s="16">
        <v>6.76</v>
      </c>
      <c r="E217" s="16">
        <v>6.84</v>
      </c>
      <c r="F217" s="16">
        <f t="shared" si="62"/>
        <v>-2.0000000000000462E-2</v>
      </c>
      <c r="G217" s="14" t="str">
        <f t="shared" si="54"/>
        <v/>
      </c>
      <c r="H217" s="14">
        <f t="shared" si="55"/>
        <v>2.0000000000000462E-2</v>
      </c>
      <c r="I217" s="16">
        <f t="shared" si="63"/>
        <v>25.531914893617</v>
      </c>
      <c r="K217" s="46"/>
      <c r="L217" s="16">
        <f t="shared" si="64"/>
        <v>7.05</v>
      </c>
      <c r="M217" s="16">
        <f t="shared" si="65"/>
        <v>6.7</v>
      </c>
      <c r="N217" s="28">
        <f t="shared" si="56"/>
        <v>0.28571428571428498</v>
      </c>
      <c r="O217" s="28">
        <f t="shared" si="66"/>
        <v>0.27848932676518939</v>
      </c>
      <c r="P217" s="28">
        <f t="shared" si="57"/>
        <v>0.27848932676518939</v>
      </c>
      <c r="Q217" s="28">
        <f t="shared" si="67"/>
        <v>0.44981937602627359</v>
      </c>
      <c r="T217" s="47"/>
      <c r="U217" s="41">
        <f t="shared" si="58"/>
        <v>6.8837512092079596</v>
      </c>
      <c r="V217" s="16"/>
      <c r="W217" s="41">
        <f t="shared" si="59"/>
        <v>6.9335156655118571</v>
      </c>
      <c r="Y217" s="41">
        <f t="shared" si="60"/>
        <v>-4.9764456303897475E-2</v>
      </c>
      <c r="Z217" s="41">
        <f t="shared" si="61"/>
        <v>-3.8360307811160781E-2</v>
      </c>
      <c r="AD217" s="48"/>
      <c r="AE217" s="45">
        <f t="shared" si="68"/>
        <v>6.9219999999999997</v>
      </c>
      <c r="AF217" s="45">
        <f t="shared" si="69"/>
        <v>7.3593477971896373E-2</v>
      </c>
      <c r="AG217" s="27">
        <f t="shared" si="70"/>
        <v>7.0691869559437928</v>
      </c>
      <c r="AH217" s="27">
        <f t="shared" si="71"/>
        <v>6.7748130440562067</v>
      </c>
      <c r="AI217" s="49"/>
    </row>
    <row r="218" spans="1:35" x14ac:dyDescent="0.2">
      <c r="A218" s="14" t="s">
        <v>22</v>
      </c>
      <c r="B218" s="15">
        <v>41036</v>
      </c>
      <c r="C218" s="16">
        <v>6.82</v>
      </c>
      <c r="D218" s="16">
        <v>6.7</v>
      </c>
      <c r="E218" s="16">
        <v>6.85</v>
      </c>
      <c r="F218" s="16">
        <f t="shared" si="62"/>
        <v>0</v>
      </c>
      <c r="G218" s="14" t="str">
        <f t="shared" si="54"/>
        <v/>
      </c>
      <c r="H218" s="14" t="str">
        <f t="shared" si="55"/>
        <v/>
      </c>
      <c r="I218" s="16">
        <f t="shared" si="63"/>
        <v>31.250000000000043</v>
      </c>
      <c r="K218" s="46"/>
      <c r="L218" s="16">
        <f t="shared" si="64"/>
        <v>7.05</v>
      </c>
      <c r="M218" s="16">
        <f t="shared" si="65"/>
        <v>6.7</v>
      </c>
      <c r="N218" s="28">
        <f t="shared" si="56"/>
        <v>0.34285714285714353</v>
      </c>
      <c r="O218" s="28">
        <f t="shared" si="66"/>
        <v>0.36715927750410599</v>
      </c>
      <c r="P218" s="28">
        <f t="shared" si="57"/>
        <v>0.36715927750410599</v>
      </c>
      <c r="Q218" s="28">
        <f t="shared" si="67"/>
        <v>0.48860426929392559</v>
      </c>
      <c r="T218" s="47"/>
      <c r="U218" s="41">
        <f t="shared" si="58"/>
        <v>6.8989787017912247</v>
      </c>
      <c r="V218" s="16"/>
      <c r="W218" s="41">
        <f t="shared" si="59"/>
        <v>6.9441969187528052</v>
      </c>
      <c r="Y218" s="41">
        <f t="shared" si="60"/>
        <v>-4.521821696158046E-2</v>
      </c>
      <c r="Z218" s="41">
        <f t="shared" si="61"/>
        <v>-3.5509270687976609E-2</v>
      </c>
      <c r="AD218" s="48"/>
      <c r="AE218" s="45">
        <f t="shared" si="68"/>
        <v>6.9319999999999995</v>
      </c>
      <c r="AF218" s="45">
        <f t="shared" si="69"/>
        <v>6.9828361000384309E-2</v>
      </c>
      <c r="AG218" s="27">
        <f t="shared" si="70"/>
        <v>7.0716567220007684</v>
      </c>
      <c r="AH218" s="27">
        <f t="shared" si="71"/>
        <v>6.7923432779992305</v>
      </c>
      <c r="AI218" s="49"/>
    </row>
    <row r="219" spans="1:35" x14ac:dyDescent="0.2">
      <c r="A219" s="14" t="s">
        <v>22</v>
      </c>
      <c r="B219" s="15">
        <v>41033</v>
      </c>
      <c r="C219" s="16">
        <v>6.82</v>
      </c>
      <c r="D219" s="16">
        <v>6.8</v>
      </c>
      <c r="E219" s="16">
        <v>6.94</v>
      </c>
      <c r="F219" s="16">
        <f t="shared" si="62"/>
        <v>-9.9999999999999645E-2</v>
      </c>
      <c r="G219" s="14" t="str">
        <f t="shared" si="54"/>
        <v/>
      </c>
      <c r="H219" s="14">
        <f t="shared" si="55"/>
        <v>9.9999999999999645E-2</v>
      </c>
      <c r="I219" s="16">
        <f t="shared" si="63"/>
        <v>31.250000000000043</v>
      </c>
      <c r="K219" s="46"/>
      <c r="L219" s="16">
        <f t="shared" si="64"/>
        <v>7.05</v>
      </c>
      <c r="M219" s="16">
        <f t="shared" si="65"/>
        <v>6.76</v>
      </c>
      <c r="N219" s="28">
        <f t="shared" si="56"/>
        <v>0.20689655172413962</v>
      </c>
      <c r="O219" s="28">
        <f t="shared" si="66"/>
        <v>0.4712643678160931</v>
      </c>
      <c r="P219" s="28">
        <f t="shared" si="57"/>
        <v>0.4712643678160931</v>
      </c>
      <c r="Q219" s="28">
        <f t="shared" si="67"/>
        <v>0.4973946360153268</v>
      </c>
      <c r="T219" s="47"/>
      <c r="U219" s="41">
        <f t="shared" si="58"/>
        <v>6.9133384657532657</v>
      </c>
      <c r="V219" s="16"/>
      <c r="W219" s="41">
        <f t="shared" si="59"/>
        <v>6.9541326722530297</v>
      </c>
      <c r="Y219" s="41">
        <f t="shared" si="60"/>
        <v>-4.0794206499763952E-2</v>
      </c>
      <c r="Z219" s="41">
        <f t="shared" si="61"/>
        <v>-3.3082034119575644E-2</v>
      </c>
      <c r="AD219" s="48"/>
      <c r="AE219" s="45">
        <f t="shared" si="68"/>
        <v>6.947000000000001</v>
      </c>
      <c r="AF219" s="45">
        <f t="shared" si="69"/>
        <v>7.6098620224022417E-2</v>
      </c>
      <c r="AG219" s="27">
        <f t="shared" si="70"/>
        <v>7.0991972404480457</v>
      </c>
      <c r="AH219" s="27">
        <f t="shared" si="71"/>
        <v>6.7948027595519562</v>
      </c>
      <c r="AI219" s="49"/>
    </row>
    <row r="220" spans="1:35" x14ac:dyDescent="0.2">
      <c r="A220" s="14" t="s">
        <v>22</v>
      </c>
      <c r="B220" s="15">
        <v>41032</v>
      </c>
      <c r="C220" s="16">
        <v>6.92</v>
      </c>
      <c r="D220" s="16">
        <v>6.85</v>
      </c>
      <c r="E220" s="16">
        <v>6.94</v>
      </c>
      <c r="F220" s="16">
        <f t="shared" si="62"/>
        <v>-3.0000000000000249E-2</v>
      </c>
      <c r="G220" s="14" t="str">
        <f t="shared" si="54"/>
        <v/>
      </c>
      <c r="H220" s="14">
        <f t="shared" si="55"/>
        <v>3.0000000000000249E-2</v>
      </c>
      <c r="I220" s="16">
        <f t="shared" si="63"/>
        <v>38.461538461538495</v>
      </c>
      <c r="K220" s="46"/>
      <c r="L220" s="16">
        <f t="shared" si="64"/>
        <v>7.05</v>
      </c>
      <c r="M220" s="16">
        <f t="shared" si="65"/>
        <v>6.76</v>
      </c>
      <c r="N220" s="28">
        <f t="shared" si="56"/>
        <v>0.55172413793103492</v>
      </c>
      <c r="O220" s="28">
        <f t="shared" si="66"/>
        <v>0.57471264367816188</v>
      </c>
      <c r="P220" s="28">
        <f t="shared" si="57"/>
        <v>0.57471264367816188</v>
      </c>
      <c r="Q220" s="28">
        <f t="shared" si="67"/>
        <v>0.47054916985951573</v>
      </c>
      <c r="T220" s="47"/>
      <c r="U220" s="41">
        <f t="shared" si="58"/>
        <v>6.9303090958902231</v>
      </c>
      <c r="V220" s="16"/>
      <c r="W220" s="41">
        <f t="shared" si="59"/>
        <v>6.964863286033272</v>
      </c>
      <c r="Y220" s="41">
        <f t="shared" si="60"/>
        <v>-3.4554190143048835E-2</v>
      </c>
      <c r="Z220" s="41">
        <f t="shared" si="61"/>
        <v>-3.1153991024528566E-2</v>
      </c>
      <c r="AD220" s="48"/>
      <c r="AE220" s="45">
        <f t="shared" si="68"/>
        <v>6.9620000000000006</v>
      </c>
      <c r="AF220" s="45">
        <f t="shared" si="69"/>
        <v>7.9094879733140736E-2</v>
      </c>
      <c r="AG220" s="27">
        <f t="shared" si="70"/>
        <v>7.1201897594662817</v>
      </c>
      <c r="AH220" s="27">
        <f t="shared" si="71"/>
        <v>6.8038102405337195</v>
      </c>
      <c r="AI220" s="49"/>
    </row>
    <row r="221" spans="1:35" x14ac:dyDescent="0.2">
      <c r="A221" s="14" t="s">
        <v>22</v>
      </c>
      <c r="B221" s="15">
        <v>41031</v>
      </c>
      <c r="C221" s="16">
        <v>6.95</v>
      </c>
      <c r="D221" s="16">
        <v>6.88</v>
      </c>
      <c r="E221" s="16">
        <v>6.95</v>
      </c>
      <c r="F221" s="16">
        <f t="shared" si="62"/>
        <v>4.0000000000000036E-2</v>
      </c>
      <c r="G221" s="14">
        <f t="shared" si="54"/>
        <v>4.0000000000000036E-2</v>
      </c>
      <c r="H221" s="14" t="str">
        <f t="shared" si="55"/>
        <v/>
      </c>
      <c r="I221" s="16">
        <f t="shared" si="63"/>
        <v>41.666666666666728</v>
      </c>
      <c r="K221" s="46"/>
      <c r="L221" s="16">
        <f t="shared" si="64"/>
        <v>7.05</v>
      </c>
      <c r="M221" s="16">
        <f t="shared" si="65"/>
        <v>6.76</v>
      </c>
      <c r="N221" s="28">
        <f t="shared" si="56"/>
        <v>0.65517241379310476</v>
      </c>
      <c r="O221" s="28">
        <f t="shared" si="66"/>
        <v>0.55747126436781735</v>
      </c>
      <c r="P221" s="28">
        <f t="shared" si="57"/>
        <v>0.55747126436781735</v>
      </c>
      <c r="Q221" s="28">
        <f t="shared" si="67"/>
        <v>0.41098152820608747</v>
      </c>
      <c r="T221" s="47"/>
      <c r="U221" s="41">
        <f t="shared" si="58"/>
        <v>6.932183476961173</v>
      </c>
      <c r="V221" s="16"/>
      <c r="W221" s="41">
        <f t="shared" si="59"/>
        <v>6.9684523489159336</v>
      </c>
      <c r="Y221" s="41">
        <f t="shared" si="60"/>
        <v>-3.6268871954760584E-2</v>
      </c>
      <c r="Z221" s="41">
        <f t="shared" si="61"/>
        <v>-3.0303941244898498E-2</v>
      </c>
      <c r="AD221" s="48"/>
      <c r="AE221" s="45">
        <f t="shared" si="68"/>
        <v>6.9720000000000013</v>
      </c>
      <c r="AF221" s="45">
        <f t="shared" si="69"/>
        <v>8.5533619121372376E-2</v>
      </c>
      <c r="AG221" s="27">
        <f t="shared" si="70"/>
        <v>7.1430672382427458</v>
      </c>
      <c r="AH221" s="27">
        <f t="shared" si="71"/>
        <v>6.8009327617572568</v>
      </c>
      <c r="AI221" s="49"/>
    </row>
    <row r="222" spans="1:35" x14ac:dyDescent="0.2">
      <c r="A222" s="14" t="s">
        <v>22</v>
      </c>
      <c r="B222" s="15">
        <v>41030</v>
      </c>
      <c r="C222" s="16">
        <v>6.91</v>
      </c>
      <c r="D222" s="16">
        <v>6.91</v>
      </c>
      <c r="E222" s="16">
        <v>6.91</v>
      </c>
      <c r="F222" s="16">
        <f t="shared" si="62"/>
        <v>0</v>
      </c>
      <c r="G222" s="14" t="str">
        <f t="shared" si="54"/>
        <v/>
      </c>
      <c r="H222" s="14" t="str">
        <f t="shared" si="55"/>
        <v/>
      </c>
      <c r="I222" s="16">
        <f t="shared" si="63"/>
        <v>36.363636363636388</v>
      </c>
      <c r="K222" s="46"/>
      <c r="L222" s="16">
        <f t="shared" si="64"/>
        <v>7.05</v>
      </c>
      <c r="M222" s="16">
        <f t="shared" si="65"/>
        <v>6.76</v>
      </c>
      <c r="N222" s="28">
        <f t="shared" si="56"/>
        <v>0.51724137931034597</v>
      </c>
      <c r="O222" s="28">
        <f t="shared" si="66"/>
        <v>0.4724137931034495</v>
      </c>
      <c r="P222" s="28">
        <f t="shared" si="57"/>
        <v>0.4724137931034495</v>
      </c>
      <c r="Q222" s="28">
        <f t="shared" si="67"/>
        <v>0.34375105130361716</v>
      </c>
      <c r="T222" s="47"/>
      <c r="U222" s="41">
        <f t="shared" si="58"/>
        <v>6.9289441091359318</v>
      </c>
      <c r="V222" s="16"/>
      <c r="W222" s="41">
        <f t="shared" si="59"/>
        <v>6.9699285368292081</v>
      </c>
      <c r="Y222" s="41">
        <f t="shared" si="60"/>
        <v>-4.098442769327626E-2</v>
      </c>
      <c r="Z222" s="41">
        <f t="shared" si="61"/>
        <v>-2.8812708567432975E-2</v>
      </c>
      <c r="AD222" s="48"/>
      <c r="AE222" s="45">
        <f t="shared" si="68"/>
        <v>6.9794999999999998</v>
      </c>
      <c r="AF222" s="45">
        <f t="shared" si="69"/>
        <v>8.974825903603921E-2</v>
      </c>
      <c r="AG222" s="27">
        <f t="shared" si="70"/>
        <v>7.1589965180720778</v>
      </c>
      <c r="AH222" s="27">
        <f t="shared" si="71"/>
        <v>6.8000034819279218</v>
      </c>
      <c r="AI222" s="49"/>
    </row>
    <row r="223" spans="1:35" x14ac:dyDescent="0.2">
      <c r="A223" s="14" t="s">
        <v>22</v>
      </c>
      <c r="B223" s="15">
        <v>41029</v>
      </c>
      <c r="C223" s="16">
        <v>6.91</v>
      </c>
      <c r="D223" s="16">
        <v>6.9</v>
      </c>
      <c r="E223" s="16">
        <v>6.94</v>
      </c>
      <c r="F223" s="16">
        <f t="shared" si="62"/>
        <v>9.9999999999997868E-3</v>
      </c>
      <c r="G223" s="14">
        <f t="shared" si="54"/>
        <v>9.9999999999997868E-3</v>
      </c>
      <c r="H223" s="14" t="str">
        <f t="shared" si="55"/>
        <v/>
      </c>
      <c r="I223" s="16">
        <f t="shared" si="63"/>
        <v>36.363636363636388</v>
      </c>
      <c r="K223" s="46"/>
      <c r="L223" s="16">
        <f t="shared" si="64"/>
        <v>7.06</v>
      </c>
      <c r="M223" s="16">
        <f t="shared" si="65"/>
        <v>6.76</v>
      </c>
      <c r="N223" s="28">
        <f t="shared" si="56"/>
        <v>0.50000000000000144</v>
      </c>
      <c r="O223" s="28">
        <f t="shared" si="66"/>
        <v>0.41111111111111193</v>
      </c>
      <c r="P223" s="28">
        <f t="shared" si="57"/>
        <v>0.41111111111111193</v>
      </c>
      <c r="Q223" s="28">
        <f t="shared" si="67"/>
        <v>0.27501355013550183</v>
      </c>
      <c r="T223" s="47"/>
      <c r="U223" s="41">
        <f t="shared" si="58"/>
        <v>6.9323884926151926</v>
      </c>
      <c r="V223" s="16"/>
      <c r="W223" s="41">
        <f t="shared" si="59"/>
        <v>6.9747228197755451</v>
      </c>
      <c r="Y223" s="41">
        <f t="shared" si="60"/>
        <v>-4.2334327160352458E-2</v>
      </c>
      <c r="Z223" s="41">
        <f t="shared" si="61"/>
        <v>-2.5769778785972149E-2</v>
      </c>
      <c r="AD223" s="48"/>
      <c r="AE223" s="45">
        <f t="shared" si="68"/>
        <v>6.9930000000000003</v>
      </c>
      <c r="AF223" s="45">
        <f t="shared" si="69"/>
        <v>9.8188594042281668E-2</v>
      </c>
      <c r="AG223" s="27">
        <f t="shared" si="70"/>
        <v>7.1893771880845634</v>
      </c>
      <c r="AH223" s="27">
        <f t="shared" si="71"/>
        <v>6.7966228119154373</v>
      </c>
      <c r="AI223" s="49"/>
    </row>
    <row r="224" spans="1:35" x14ac:dyDescent="0.2">
      <c r="A224" s="14" t="s">
        <v>22</v>
      </c>
      <c r="B224" s="15">
        <v>41026</v>
      </c>
      <c r="C224" s="16">
        <v>6.9</v>
      </c>
      <c r="D224" s="16">
        <v>6.85</v>
      </c>
      <c r="E224" s="16">
        <v>6.93</v>
      </c>
      <c r="F224" s="16">
        <f t="shared" si="62"/>
        <v>2.0000000000000462E-2</v>
      </c>
      <c r="G224" s="14">
        <f t="shared" si="54"/>
        <v>2.0000000000000462E-2</v>
      </c>
      <c r="H224" s="14" t="str">
        <f t="shared" si="55"/>
        <v/>
      </c>
      <c r="I224" s="16">
        <f t="shared" si="63"/>
        <v>25.000000000000043</v>
      </c>
      <c r="K224" s="46"/>
      <c r="L224" s="16">
        <f t="shared" si="64"/>
        <v>7.11</v>
      </c>
      <c r="M224" s="16">
        <f t="shared" si="65"/>
        <v>6.76</v>
      </c>
      <c r="N224" s="28">
        <f t="shared" si="56"/>
        <v>0.40000000000000102</v>
      </c>
      <c r="O224" s="28">
        <f t="shared" si="66"/>
        <v>0.33703703703703775</v>
      </c>
      <c r="P224" s="28">
        <f t="shared" si="57"/>
        <v>0.33703703703703775</v>
      </c>
      <c r="Q224" s="28">
        <f t="shared" si="67"/>
        <v>0.21580720092915245</v>
      </c>
      <c r="T224" s="47"/>
      <c r="U224" s="41">
        <f t="shared" si="58"/>
        <v>6.9364591276361365</v>
      </c>
      <c r="V224" s="16"/>
      <c r="W224" s="41">
        <f t="shared" si="59"/>
        <v>6.9799006453575894</v>
      </c>
      <c r="Y224" s="41">
        <f t="shared" si="60"/>
        <v>-4.3441517721452882E-2</v>
      </c>
      <c r="Z224" s="41">
        <f t="shared" si="61"/>
        <v>-2.1628641692377069E-2</v>
      </c>
      <c r="AD224" s="48"/>
      <c r="AE224" s="45">
        <f t="shared" si="68"/>
        <v>7.0090000000000003</v>
      </c>
      <c r="AF224" s="45">
        <f t="shared" si="69"/>
        <v>0.10885311203635843</v>
      </c>
      <c r="AG224" s="27">
        <f t="shared" si="70"/>
        <v>7.2267062240727169</v>
      </c>
      <c r="AH224" s="27">
        <f t="shared" si="71"/>
        <v>6.7912937759272838</v>
      </c>
      <c r="AI224" s="49"/>
    </row>
    <row r="225" spans="1:35" x14ac:dyDescent="0.2">
      <c r="A225" s="14" t="s">
        <v>22</v>
      </c>
      <c r="B225" s="15">
        <v>41025</v>
      </c>
      <c r="C225" s="16">
        <v>6.88</v>
      </c>
      <c r="D225" s="16">
        <v>6.83</v>
      </c>
      <c r="E225" s="16">
        <v>6.9</v>
      </c>
      <c r="F225" s="16">
        <f t="shared" si="62"/>
        <v>1.9999999999999574E-2</v>
      </c>
      <c r="G225" s="14">
        <f t="shared" si="54"/>
        <v>1.9999999999999574E-2</v>
      </c>
      <c r="H225" s="14" t="str">
        <f t="shared" si="55"/>
        <v/>
      </c>
      <c r="I225" s="16">
        <f t="shared" si="63"/>
        <v>21.428571428571402</v>
      </c>
      <c r="K225" s="46"/>
      <c r="L225" s="16">
        <f t="shared" si="64"/>
        <v>7.12</v>
      </c>
      <c r="M225" s="16">
        <f t="shared" si="65"/>
        <v>6.76</v>
      </c>
      <c r="N225" s="28">
        <f t="shared" si="56"/>
        <v>0.33333333333333331</v>
      </c>
      <c r="O225" s="28">
        <f t="shared" si="66"/>
        <v>0.27687443541102102</v>
      </c>
      <c r="P225" s="28">
        <f t="shared" si="57"/>
        <v>0.27687443541102102</v>
      </c>
      <c r="Q225" s="28">
        <f t="shared" si="67"/>
        <v>0.17935217447412583</v>
      </c>
      <c r="T225" s="47"/>
      <c r="U225" s="41">
        <f t="shared" si="58"/>
        <v>6.9430880599336158</v>
      </c>
      <c r="V225" s="16"/>
      <c r="W225" s="41">
        <f t="shared" si="59"/>
        <v>6.9862926969861965</v>
      </c>
      <c r="Y225" s="41">
        <f t="shared" si="60"/>
        <v>-4.3204637052580708E-2</v>
      </c>
      <c r="Z225" s="41">
        <f t="shared" si="61"/>
        <v>-1.6175422685108111E-2</v>
      </c>
      <c r="AD225" s="48"/>
      <c r="AE225" s="45">
        <f t="shared" si="68"/>
        <v>7.0230000000000006</v>
      </c>
      <c r="AF225" s="45">
        <f t="shared" si="69"/>
        <v>0.11189727431890377</v>
      </c>
      <c r="AG225" s="27">
        <f t="shared" si="70"/>
        <v>7.2467945486378085</v>
      </c>
      <c r="AH225" s="27">
        <f t="shared" si="71"/>
        <v>6.7992054513621927</v>
      </c>
      <c r="AI225" s="49"/>
    </row>
    <row r="226" spans="1:35" x14ac:dyDescent="0.2">
      <c r="A226" s="14" t="s">
        <v>22</v>
      </c>
      <c r="B226" s="15">
        <v>41024</v>
      </c>
      <c r="C226" s="16">
        <v>6.86</v>
      </c>
      <c r="D226" s="16">
        <v>6.85</v>
      </c>
      <c r="E226" s="16">
        <v>6.92</v>
      </c>
      <c r="F226" s="16">
        <f t="shared" si="62"/>
        <v>1.0000000000000675E-2</v>
      </c>
      <c r="G226" s="14">
        <f t="shared" si="54"/>
        <v>1.0000000000000675E-2</v>
      </c>
      <c r="H226" s="14" t="str">
        <f t="shared" si="55"/>
        <v/>
      </c>
      <c r="I226" s="16">
        <f t="shared" si="63"/>
        <v>17.500000000000043</v>
      </c>
      <c r="K226" s="46"/>
      <c r="L226" s="16">
        <f t="shared" si="64"/>
        <v>7.12</v>
      </c>
      <c r="M226" s="16">
        <f t="shared" si="65"/>
        <v>6.76</v>
      </c>
      <c r="N226" s="28">
        <f t="shared" si="56"/>
        <v>0.27777777777777901</v>
      </c>
      <c r="O226" s="28">
        <f t="shared" si="66"/>
        <v>0.22131887985546572</v>
      </c>
      <c r="P226" s="28">
        <f t="shared" si="57"/>
        <v>0.22131887985546572</v>
      </c>
      <c r="Q226" s="28">
        <f t="shared" si="67"/>
        <v>0.16642392121786567</v>
      </c>
      <c r="T226" s="47"/>
      <c r="U226" s="41">
        <f t="shared" si="58"/>
        <v>6.9545586162851825</v>
      </c>
      <c r="V226" s="16"/>
      <c r="W226" s="41">
        <f t="shared" si="59"/>
        <v>6.9947961127450924</v>
      </c>
      <c r="Y226" s="41">
        <f t="shared" si="60"/>
        <v>-4.0237496459909927E-2</v>
      </c>
      <c r="Z226" s="41">
        <f t="shared" si="61"/>
        <v>-9.41811909323996E-3</v>
      </c>
      <c r="AD226" s="48"/>
      <c r="AE226" s="45">
        <f t="shared" si="68"/>
        <v>7.0380000000000011</v>
      </c>
      <c r="AF226" s="45">
        <f t="shared" si="69"/>
        <v>0.11183022847155412</v>
      </c>
      <c r="AG226" s="27">
        <f t="shared" si="70"/>
        <v>7.2616604569431091</v>
      </c>
      <c r="AH226" s="27">
        <f t="shared" si="71"/>
        <v>6.8143395430568932</v>
      </c>
      <c r="AI226" s="49"/>
    </row>
    <row r="227" spans="1:35" x14ac:dyDescent="0.2">
      <c r="A227" s="14" t="s">
        <v>22</v>
      </c>
      <c r="B227" s="15">
        <v>41023</v>
      </c>
      <c r="C227" s="16">
        <v>6.85</v>
      </c>
      <c r="D227" s="16">
        <v>6.78</v>
      </c>
      <c r="E227" s="16">
        <v>6.9</v>
      </c>
      <c r="F227" s="16">
        <f t="shared" si="62"/>
        <v>1.9999999999999574E-2</v>
      </c>
      <c r="G227" s="14">
        <f t="shared" si="54"/>
        <v>1.9999999999999574E-2</v>
      </c>
      <c r="H227" s="14" t="str">
        <f t="shared" si="55"/>
        <v/>
      </c>
      <c r="I227" s="16">
        <f t="shared" si="63"/>
        <v>19.512195121951237</v>
      </c>
      <c r="K227" s="46"/>
      <c r="L227" s="16">
        <f t="shared" si="64"/>
        <v>7.17</v>
      </c>
      <c r="M227" s="16">
        <f t="shared" si="65"/>
        <v>6.76</v>
      </c>
      <c r="N227" s="28">
        <f t="shared" si="56"/>
        <v>0.2195121951219508</v>
      </c>
      <c r="O227" s="28">
        <f t="shared" si="66"/>
        <v>0.12872628726287272</v>
      </c>
      <c r="P227" s="28">
        <f t="shared" si="57"/>
        <v>0.12872628726287272</v>
      </c>
      <c r="Q227" s="28">
        <f t="shared" si="67"/>
        <v>0.16345470533999773</v>
      </c>
      <c r="T227" s="47"/>
      <c r="U227" s="41">
        <f t="shared" si="58"/>
        <v>6.9717510919733972</v>
      </c>
      <c r="V227" s="16"/>
      <c r="W227" s="41">
        <f t="shared" si="59"/>
        <v>7.0055798017647</v>
      </c>
      <c r="Y227" s="41">
        <f t="shared" si="60"/>
        <v>-3.3828709791302813E-2</v>
      </c>
      <c r="Z227" s="41">
        <f t="shared" si="61"/>
        <v>-1.7132747515724682E-3</v>
      </c>
      <c r="AD227" s="48"/>
      <c r="AE227" s="45">
        <f t="shared" si="68"/>
        <v>7.0549999999999997</v>
      </c>
      <c r="AF227" s="45">
        <f t="shared" si="69"/>
        <v>0.10929318368498561</v>
      </c>
      <c r="AG227" s="27">
        <f t="shared" si="70"/>
        <v>7.2735863673699708</v>
      </c>
      <c r="AH227" s="27">
        <f t="shared" si="71"/>
        <v>6.8364136326300287</v>
      </c>
      <c r="AI227" s="49"/>
    </row>
    <row r="228" spans="1:35" x14ac:dyDescent="0.2">
      <c r="A228" s="14" t="s">
        <v>22</v>
      </c>
      <c r="B228" s="15">
        <v>41022</v>
      </c>
      <c r="C228" s="16">
        <v>6.83</v>
      </c>
      <c r="D228" s="16">
        <v>6.76</v>
      </c>
      <c r="E228" s="16">
        <v>6.94</v>
      </c>
      <c r="F228" s="16">
        <f t="shared" si="62"/>
        <v>-0.11000000000000032</v>
      </c>
      <c r="G228" s="14" t="str">
        <f t="shared" si="54"/>
        <v/>
      </c>
      <c r="H228" s="14">
        <f t="shared" si="55"/>
        <v>0.11000000000000032</v>
      </c>
      <c r="I228" s="16">
        <f t="shared" si="63"/>
        <v>12.765957446808599</v>
      </c>
      <c r="K228" s="46"/>
      <c r="L228" s="16">
        <f t="shared" si="64"/>
        <v>7.18</v>
      </c>
      <c r="M228" s="16">
        <f t="shared" si="65"/>
        <v>6.76</v>
      </c>
      <c r="N228" s="28">
        <f t="shared" si="56"/>
        <v>0.16666666666666738</v>
      </c>
      <c r="O228" s="28">
        <f t="shared" si="66"/>
        <v>0.11507936507936505</v>
      </c>
      <c r="P228" s="28">
        <f t="shared" si="57"/>
        <v>0.11507936507936505</v>
      </c>
      <c r="Q228" s="28">
        <f t="shared" si="67"/>
        <v>0.17037305559969598</v>
      </c>
      <c r="T228" s="47"/>
      <c r="U228" s="41">
        <f t="shared" si="58"/>
        <v>6.9938876541503792</v>
      </c>
      <c r="V228" s="16"/>
      <c r="W228" s="41">
        <f t="shared" si="59"/>
        <v>7.0180261859058763</v>
      </c>
      <c r="Y228" s="41">
        <f t="shared" si="60"/>
        <v>-2.4138531755497183E-2</v>
      </c>
      <c r="Z228" s="41">
        <f t="shared" si="61"/>
        <v>6.315584008360119E-3</v>
      </c>
      <c r="AD228" s="48"/>
      <c r="AE228" s="45">
        <f t="shared" si="68"/>
        <v>7.0739999999999998</v>
      </c>
      <c r="AF228" s="45">
        <f t="shared" si="69"/>
        <v>0.10494760597555336</v>
      </c>
      <c r="AG228" s="27">
        <f t="shared" si="70"/>
        <v>7.2838952119511067</v>
      </c>
      <c r="AH228" s="27">
        <f t="shared" si="71"/>
        <v>6.864104788048893</v>
      </c>
      <c r="AI228" s="49"/>
    </row>
    <row r="229" spans="1:35" x14ac:dyDescent="0.2">
      <c r="A229" s="14" t="s">
        <v>22</v>
      </c>
      <c r="B229" s="15">
        <v>41019</v>
      </c>
      <c r="C229" s="16">
        <v>6.94</v>
      </c>
      <c r="D229" s="16">
        <v>6.94</v>
      </c>
      <c r="E229" s="16">
        <v>7</v>
      </c>
      <c r="F229" s="16">
        <f t="shared" si="62"/>
        <v>-5.9999999999999609E-2</v>
      </c>
      <c r="G229" s="14" t="str">
        <f t="shared" si="54"/>
        <v/>
      </c>
      <c r="H229" s="14">
        <f t="shared" si="55"/>
        <v>5.9999999999999609E-2</v>
      </c>
      <c r="I229" s="16">
        <f t="shared" si="63"/>
        <v>14.634146341463506</v>
      </c>
      <c r="K229" s="46"/>
      <c r="L229" s="16">
        <f t="shared" si="64"/>
        <v>7.22</v>
      </c>
      <c r="M229" s="16">
        <f t="shared" si="65"/>
        <v>6.94</v>
      </c>
      <c r="N229" s="28">
        <f t="shared" si="56"/>
        <v>0</v>
      </c>
      <c r="O229" s="28">
        <f t="shared" si="66"/>
        <v>0.15476190476190449</v>
      </c>
      <c r="P229" s="28">
        <f t="shared" si="57"/>
        <v>0.15476190476190449</v>
      </c>
      <c r="Q229" s="28">
        <f t="shared" si="67"/>
        <v>0.17519320408919911</v>
      </c>
      <c r="T229" s="47"/>
      <c r="U229" s="41">
        <f t="shared" si="58"/>
        <v>7.0236854094504473</v>
      </c>
      <c r="V229" s="16"/>
      <c r="W229" s="41">
        <f t="shared" si="59"/>
        <v>7.0330682807783464</v>
      </c>
      <c r="Y229" s="41">
        <f t="shared" si="60"/>
        <v>-9.3828713278991671E-3</v>
      </c>
      <c r="Z229" s="41">
        <f t="shared" si="61"/>
        <v>1.3929112949324444E-2</v>
      </c>
      <c r="AD229" s="48"/>
      <c r="AE229" s="45">
        <f t="shared" si="68"/>
        <v>7.0909999999999993</v>
      </c>
      <c r="AF229" s="45">
        <f t="shared" si="69"/>
        <v>9.060353193998566E-2</v>
      </c>
      <c r="AG229" s="27">
        <f t="shared" si="70"/>
        <v>7.2722070638799705</v>
      </c>
      <c r="AH229" s="27">
        <f t="shared" si="71"/>
        <v>6.9097929361200281</v>
      </c>
      <c r="AI229" s="49"/>
    </row>
    <row r="230" spans="1:35" x14ac:dyDescent="0.2">
      <c r="A230" s="14" t="s">
        <v>22</v>
      </c>
      <c r="B230" s="15">
        <v>41018</v>
      </c>
      <c r="C230" s="16">
        <v>7</v>
      </c>
      <c r="D230" s="16">
        <v>6.97</v>
      </c>
      <c r="E230" s="16">
        <v>7.05</v>
      </c>
      <c r="F230" s="16">
        <f t="shared" si="62"/>
        <v>-3.0000000000000249E-2</v>
      </c>
      <c r="G230" s="14" t="str">
        <f t="shared" si="54"/>
        <v/>
      </c>
      <c r="H230" s="14">
        <f t="shared" si="55"/>
        <v>3.0000000000000249E-2</v>
      </c>
      <c r="I230" s="16">
        <f t="shared" si="63"/>
        <v>27.500000000000156</v>
      </c>
      <c r="K230" s="46"/>
      <c r="L230" s="16">
        <f t="shared" si="64"/>
        <v>7.23</v>
      </c>
      <c r="M230" s="16">
        <f t="shared" si="65"/>
        <v>6.95</v>
      </c>
      <c r="N230" s="28">
        <f t="shared" si="56"/>
        <v>0.17857142857142777</v>
      </c>
      <c r="O230" s="28">
        <f t="shared" si="66"/>
        <v>0.21223316912972037</v>
      </c>
      <c r="P230" s="28">
        <f t="shared" si="57"/>
        <v>0.21223316912972037</v>
      </c>
      <c r="Q230" s="28">
        <f t="shared" si="67"/>
        <v>0.16576860091459572</v>
      </c>
      <c r="T230" s="47"/>
      <c r="U230" s="41">
        <f t="shared" si="58"/>
        <v>7.0389009384414383</v>
      </c>
      <c r="V230" s="16"/>
      <c r="W230" s="41">
        <f t="shared" si="59"/>
        <v>7.0405137432406146</v>
      </c>
      <c r="Y230" s="41">
        <f t="shared" si="60"/>
        <v>-1.6128047991763594E-3</v>
      </c>
      <c r="Z230" s="41">
        <f t="shared" si="61"/>
        <v>1.9757109018630346E-2</v>
      </c>
      <c r="AD230" s="48"/>
      <c r="AE230" s="45">
        <f t="shared" si="68"/>
        <v>7.0974999999999993</v>
      </c>
      <c r="AF230" s="45">
        <f t="shared" si="69"/>
        <v>8.3956834147078274E-2</v>
      </c>
      <c r="AG230" s="27">
        <f t="shared" si="70"/>
        <v>7.2654136682941557</v>
      </c>
      <c r="AH230" s="27">
        <f t="shared" si="71"/>
        <v>6.9295863317058428</v>
      </c>
      <c r="AI230" s="49"/>
    </row>
    <row r="231" spans="1:35" x14ac:dyDescent="0.2">
      <c r="A231" s="14" t="s">
        <v>22</v>
      </c>
      <c r="B231" s="15">
        <v>41017</v>
      </c>
      <c r="C231" s="16">
        <v>7.03</v>
      </c>
      <c r="D231" s="16">
        <v>6.99</v>
      </c>
      <c r="E231" s="16">
        <v>7.04</v>
      </c>
      <c r="F231" s="16">
        <f t="shared" si="62"/>
        <v>3.0000000000000249E-2</v>
      </c>
      <c r="G231" s="14">
        <f t="shared" si="54"/>
        <v>3.0000000000000249E-2</v>
      </c>
      <c r="H231" s="14" t="str">
        <f t="shared" si="55"/>
        <v/>
      </c>
      <c r="I231" s="16">
        <f t="shared" si="63"/>
        <v>29.729729729729911</v>
      </c>
      <c r="K231" s="46"/>
      <c r="L231" s="16">
        <f t="shared" si="64"/>
        <v>7.23</v>
      </c>
      <c r="M231" s="16">
        <f t="shared" si="65"/>
        <v>6.95</v>
      </c>
      <c r="N231" s="28">
        <f t="shared" si="56"/>
        <v>0.2857142857142857</v>
      </c>
      <c r="O231" s="28">
        <f t="shared" si="66"/>
        <v>0.20647280046612604</v>
      </c>
      <c r="P231" s="28">
        <f t="shared" si="57"/>
        <v>0.20647280046612604</v>
      </c>
      <c r="Q231" s="28">
        <f t="shared" si="67"/>
        <v>0.13443307819976252</v>
      </c>
      <c r="T231" s="47"/>
      <c r="U231" s="41">
        <f t="shared" si="58"/>
        <v>7.0459738363398818</v>
      </c>
      <c r="V231" s="16"/>
      <c r="W231" s="41">
        <f t="shared" si="59"/>
        <v>7.0437548426998644</v>
      </c>
      <c r="Y231" s="41">
        <f t="shared" si="60"/>
        <v>2.2189936400174304E-3</v>
      </c>
      <c r="Z231" s="41">
        <f t="shared" si="61"/>
        <v>2.5099587473082021E-2</v>
      </c>
      <c r="AD231" s="48"/>
      <c r="AE231" s="45">
        <f t="shared" si="68"/>
        <v>7.1000000000000014</v>
      </c>
      <c r="AF231" s="45">
        <f t="shared" si="69"/>
        <v>8.1731266966810254E-2</v>
      </c>
      <c r="AG231" s="27">
        <f t="shared" si="70"/>
        <v>7.2634625339336223</v>
      </c>
      <c r="AH231" s="27">
        <f t="shared" si="71"/>
        <v>6.9365374660663806</v>
      </c>
      <c r="AI231" s="49"/>
    </row>
    <row r="232" spans="1:35" x14ac:dyDescent="0.2">
      <c r="A232" s="14" t="s">
        <v>22</v>
      </c>
      <c r="B232" s="15">
        <v>41016</v>
      </c>
      <c r="C232" s="16">
        <v>7</v>
      </c>
      <c r="D232" s="16">
        <v>6.97</v>
      </c>
      <c r="E232" s="16">
        <v>7.03</v>
      </c>
      <c r="F232" s="16">
        <f t="shared" si="62"/>
        <v>0</v>
      </c>
      <c r="G232" s="14" t="str">
        <f t="shared" si="54"/>
        <v/>
      </c>
      <c r="H232" s="14" t="str">
        <f t="shared" si="55"/>
        <v/>
      </c>
      <c r="I232" s="16">
        <f t="shared" si="63"/>
        <v>22.222222222222356</v>
      </c>
      <c r="K232" s="46"/>
      <c r="L232" s="16">
        <f t="shared" si="64"/>
        <v>7.24</v>
      </c>
      <c r="M232" s="16">
        <f t="shared" si="65"/>
        <v>6.95</v>
      </c>
      <c r="N232" s="28">
        <f t="shared" si="56"/>
        <v>0.17241379310344765</v>
      </c>
      <c r="O232" s="28">
        <f t="shared" si="66"/>
        <v>0.16331803856136393</v>
      </c>
      <c r="P232" s="28">
        <f t="shared" si="57"/>
        <v>0.16331803856136393</v>
      </c>
      <c r="Q232" s="28">
        <f t="shared" si="67"/>
        <v>0.12615439112241023</v>
      </c>
      <c r="T232" s="47"/>
      <c r="U232" s="41">
        <f t="shared" si="58"/>
        <v>7.0488781702198597</v>
      </c>
      <c r="V232" s="16"/>
      <c r="W232" s="41">
        <f t="shared" si="59"/>
        <v>7.0448552301158536</v>
      </c>
      <c r="Y232" s="41">
        <f t="shared" si="60"/>
        <v>4.0229401040061674E-3</v>
      </c>
      <c r="Z232" s="41">
        <f t="shared" si="61"/>
        <v>3.0819735931348166E-2</v>
      </c>
      <c r="AD232" s="48"/>
      <c r="AE232" s="45">
        <f t="shared" si="68"/>
        <v>7.1030000000000015</v>
      </c>
      <c r="AF232" s="45">
        <f t="shared" si="69"/>
        <v>8.0193515947363278E-2</v>
      </c>
      <c r="AG232" s="27">
        <f t="shared" si="70"/>
        <v>7.2633870318947285</v>
      </c>
      <c r="AH232" s="27">
        <f t="shared" si="71"/>
        <v>6.9426129681052746</v>
      </c>
      <c r="AI232" s="49"/>
    </row>
    <row r="233" spans="1:35" x14ac:dyDescent="0.2">
      <c r="A233" s="14" t="s">
        <v>22</v>
      </c>
      <c r="B233" s="15">
        <v>41015</v>
      </c>
      <c r="C233" s="16">
        <v>7</v>
      </c>
      <c r="D233" s="16">
        <v>6.95</v>
      </c>
      <c r="E233" s="16">
        <v>7.03</v>
      </c>
      <c r="F233" s="16">
        <f t="shared" si="62"/>
        <v>-9.9999999999997868E-3</v>
      </c>
      <c r="G233" s="14" t="str">
        <f t="shared" si="54"/>
        <v/>
      </c>
      <c r="H233" s="14">
        <f t="shared" si="55"/>
        <v>9.9999999999997868E-3</v>
      </c>
      <c r="I233" s="16">
        <f t="shared" si="63"/>
        <v>20.512820512820639</v>
      </c>
      <c r="K233" s="46"/>
      <c r="L233" s="16">
        <f t="shared" si="64"/>
        <v>7.26</v>
      </c>
      <c r="M233" s="16">
        <f t="shared" si="65"/>
        <v>6.95</v>
      </c>
      <c r="N233" s="28">
        <f t="shared" si="56"/>
        <v>0.1612903225806448</v>
      </c>
      <c r="O233" s="28">
        <f t="shared" si="66"/>
        <v>0.13918010752688068</v>
      </c>
      <c r="P233" s="28">
        <f t="shared" si="57"/>
        <v>0.13918010752688068</v>
      </c>
      <c r="Q233" s="28">
        <f t="shared" si="67"/>
        <v>0.15063364055299458</v>
      </c>
      <c r="T233" s="47"/>
      <c r="U233" s="41">
        <f t="shared" si="58"/>
        <v>7.0577651102598331</v>
      </c>
      <c r="V233" s="16"/>
      <c r="W233" s="41">
        <f t="shared" si="59"/>
        <v>7.0484436485251223</v>
      </c>
      <c r="Y233" s="41">
        <f t="shared" si="60"/>
        <v>9.3214617347108231E-3</v>
      </c>
      <c r="Z233" s="41">
        <f t="shared" si="61"/>
        <v>3.7518934888183662E-2</v>
      </c>
      <c r="AD233" s="48"/>
      <c r="AE233" s="45">
        <f t="shared" si="68"/>
        <v>7.105500000000001</v>
      </c>
      <c r="AF233" s="45">
        <f t="shared" si="69"/>
        <v>7.7683653364140973E-2</v>
      </c>
      <c r="AG233" s="27">
        <f t="shared" si="70"/>
        <v>7.260867306728283</v>
      </c>
      <c r="AH233" s="27">
        <f t="shared" si="71"/>
        <v>6.9501326932717191</v>
      </c>
      <c r="AI233" s="49"/>
    </row>
    <row r="234" spans="1:35" x14ac:dyDescent="0.2">
      <c r="A234" s="14" t="s">
        <v>22</v>
      </c>
      <c r="B234" s="15">
        <v>41012</v>
      </c>
      <c r="C234" s="16">
        <v>7.01</v>
      </c>
      <c r="D234" s="16">
        <v>6.96</v>
      </c>
      <c r="E234" s="16">
        <v>7.03</v>
      </c>
      <c r="F234" s="16">
        <f t="shared" si="62"/>
        <v>0</v>
      </c>
      <c r="G234" s="14" t="str">
        <f t="shared" si="54"/>
        <v/>
      </c>
      <c r="H234" s="14" t="str">
        <f t="shared" si="55"/>
        <v/>
      </c>
      <c r="I234" s="16">
        <f t="shared" si="63"/>
        <v>31.818181818181927</v>
      </c>
      <c r="K234" s="46"/>
      <c r="L234" s="16">
        <f t="shared" si="64"/>
        <v>7.28</v>
      </c>
      <c r="M234" s="16">
        <f t="shared" si="65"/>
        <v>6.96</v>
      </c>
      <c r="N234" s="28">
        <f t="shared" si="56"/>
        <v>0.15624999999999931</v>
      </c>
      <c r="O234" s="28">
        <f t="shared" si="66"/>
        <v>0.10763888888888751</v>
      </c>
      <c r="P234" s="28">
        <f t="shared" si="57"/>
        <v>0.10763888888888751</v>
      </c>
      <c r="Q234" s="28">
        <f t="shared" si="67"/>
        <v>0.21219854070660465</v>
      </c>
      <c r="T234" s="47"/>
      <c r="U234" s="41">
        <f t="shared" si="58"/>
        <v>7.0682678575798024</v>
      </c>
      <c r="V234" s="16"/>
      <c r="W234" s="41">
        <f t="shared" si="59"/>
        <v>7.0523191404071328</v>
      </c>
      <c r="Y234" s="41">
        <f t="shared" si="60"/>
        <v>1.5948717172669546E-2</v>
      </c>
      <c r="Z234" s="41">
        <f t="shared" si="61"/>
        <v>4.4568303176551867E-2</v>
      </c>
      <c r="AD234" s="48"/>
      <c r="AE234" s="45">
        <f t="shared" si="68"/>
        <v>7.1095000000000015</v>
      </c>
      <c r="AF234" s="45">
        <f t="shared" si="69"/>
        <v>7.4126580927491942E-2</v>
      </c>
      <c r="AG234" s="27">
        <f t="shared" si="70"/>
        <v>7.2577531618549855</v>
      </c>
      <c r="AH234" s="27">
        <f t="shared" si="71"/>
        <v>6.9612468381450174</v>
      </c>
      <c r="AI234" s="49"/>
    </row>
    <row r="235" spans="1:35" x14ac:dyDescent="0.2">
      <c r="A235" s="14" t="s">
        <v>22</v>
      </c>
      <c r="B235" s="15">
        <v>41011</v>
      </c>
      <c r="C235" s="16">
        <v>7.01</v>
      </c>
      <c r="D235" s="16">
        <v>6.98</v>
      </c>
      <c r="E235" s="16">
        <v>7.05</v>
      </c>
      <c r="F235" s="16">
        <f t="shared" si="62"/>
        <v>9.9999999999997868E-3</v>
      </c>
      <c r="G235" s="14">
        <f t="shared" si="54"/>
        <v>9.9999999999997868E-3</v>
      </c>
      <c r="H235" s="14" t="str">
        <f t="shared" si="55"/>
        <v/>
      </c>
      <c r="I235" s="16">
        <f t="shared" si="63"/>
        <v>44.444444444444429</v>
      </c>
      <c r="K235" s="46"/>
      <c r="L235" s="16">
        <f t="shared" si="64"/>
        <v>7.28</v>
      </c>
      <c r="M235" s="16">
        <f t="shared" si="65"/>
        <v>6.98</v>
      </c>
      <c r="N235" s="28">
        <f t="shared" si="56"/>
        <v>9.9999999999997924E-2</v>
      </c>
      <c r="O235" s="28">
        <f t="shared" si="66"/>
        <v>5.5555555555554408E-2</v>
      </c>
      <c r="P235" s="28">
        <f t="shared" si="57"/>
        <v>5.5555555555554408E-2</v>
      </c>
      <c r="Q235" s="28">
        <f t="shared" si="67"/>
        <v>0.28287280503599249</v>
      </c>
      <c r="T235" s="47"/>
      <c r="U235" s="41">
        <f t="shared" si="58"/>
        <v>7.0788620135034028</v>
      </c>
      <c r="V235" s="16"/>
      <c r="W235" s="41">
        <f t="shared" si="59"/>
        <v>7.0557046716397034</v>
      </c>
      <c r="Y235" s="41">
        <f t="shared" si="60"/>
        <v>2.3157341863699443E-2</v>
      </c>
      <c r="Z235" s="41">
        <f t="shared" si="61"/>
        <v>5.1723199677522445E-2</v>
      </c>
      <c r="AD235" s="48"/>
      <c r="AE235" s="45">
        <f t="shared" si="68"/>
        <v>7.1090000000000018</v>
      </c>
      <c r="AF235" s="45">
        <f t="shared" si="69"/>
        <v>7.4826465906121825E-2</v>
      </c>
      <c r="AG235" s="27">
        <f t="shared" si="70"/>
        <v>7.2586529318122457</v>
      </c>
      <c r="AH235" s="27">
        <f t="shared" si="71"/>
        <v>6.9593470681877578</v>
      </c>
      <c r="AI235" s="49"/>
    </row>
    <row r="236" spans="1:35" x14ac:dyDescent="0.2">
      <c r="A236" s="14" t="s">
        <v>22</v>
      </c>
      <c r="B236" s="15">
        <v>41010</v>
      </c>
      <c r="C236" s="16">
        <v>7</v>
      </c>
      <c r="D236" s="16">
        <v>6.98</v>
      </c>
      <c r="E236" s="16">
        <v>7.06</v>
      </c>
      <c r="F236" s="16">
        <f t="shared" si="62"/>
        <v>0</v>
      </c>
      <c r="G236" s="14" t="str">
        <f t="shared" si="54"/>
        <v/>
      </c>
      <c r="H236" s="14" t="str">
        <f t="shared" si="55"/>
        <v/>
      </c>
      <c r="I236" s="16">
        <f t="shared" si="63"/>
        <v>45.454545454545496</v>
      </c>
      <c r="K236" s="46"/>
      <c r="L236" s="16">
        <f t="shared" si="64"/>
        <v>7.28</v>
      </c>
      <c r="M236" s="16">
        <f t="shared" si="65"/>
        <v>6.98</v>
      </c>
      <c r="N236" s="28">
        <f t="shared" si="56"/>
        <v>6.6666666666665292E-2</v>
      </c>
      <c r="O236" s="28">
        <f t="shared" si="66"/>
        <v>0.1650793650793646</v>
      </c>
      <c r="P236" s="28">
        <f t="shared" si="57"/>
        <v>0.1650793650793646</v>
      </c>
      <c r="Q236" s="28">
        <f t="shared" si="67"/>
        <v>0.38539230746061831</v>
      </c>
      <c r="T236" s="47"/>
      <c r="U236" s="41">
        <f t="shared" si="58"/>
        <v>7.0913823795949309</v>
      </c>
      <c r="V236" s="16"/>
      <c r="W236" s="41">
        <f t="shared" si="59"/>
        <v>7.0593610453708795</v>
      </c>
      <c r="Y236" s="41">
        <f t="shared" si="60"/>
        <v>3.2021334224051401E-2</v>
      </c>
      <c r="Z236" s="41">
        <f t="shared" si="61"/>
        <v>5.8864664130978191E-2</v>
      </c>
      <c r="AD236" s="48"/>
      <c r="AE236" s="45">
        <f t="shared" si="68"/>
        <v>7.1080000000000023</v>
      </c>
      <c r="AF236" s="45">
        <f t="shared" si="69"/>
        <v>7.6262703859750508E-2</v>
      </c>
      <c r="AG236" s="27">
        <f t="shared" si="70"/>
        <v>7.2605254077195029</v>
      </c>
      <c r="AH236" s="27">
        <f t="shared" si="71"/>
        <v>6.9554745922805017</v>
      </c>
      <c r="AI236" s="49"/>
    </row>
    <row r="237" spans="1:35" x14ac:dyDescent="0.2">
      <c r="A237" s="14" t="s">
        <v>22</v>
      </c>
      <c r="B237" s="15">
        <v>41009</v>
      </c>
      <c r="C237" s="16">
        <v>7</v>
      </c>
      <c r="D237" s="16">
        <v>7</v>
      </c>
      <c r="E237" s="16">
        <v>7.11</v>
      </c>
      <c r="F237" s="16">
        <f t="shared" si="62"/>
        <v>-0.12000000000000011</v>
      </c>
      <c r="G237" s="14" t="str">
        <f t="shared" si="54"/>
        <v/>
      </c>
      <c r="H237" s="14">
        <f t="shared" si="55"/>
        <v>0.12000000000000011</v>
      </c>
      <c r="I237" s="16">
        <f t="shared" si="63"/>
        <v>42.372881355932265</v>
      </c>
      <c r="K237" s="46"/>
      <c r="L237" s="16">
        <f t="shared" si="64"/>
        <v>7.28</v>
      </c>
      <c r="M237" s="16">
        <f t="shared" si="65"/>
        <v>7</v>
      </c>
      <c r="N237" s="28">
        <f t="shared" si="56"/>
        <v>0</v>
      </c>
      <c r="O237" s="28">
        <f t="shared" si="66"/>
        <v>0.2857142857142857</v>
      </c>
      <c r="P237" s="28">
        <f t="shared" si="57"/>
        <v>0.2857142857142857</v>
      </c>
      <c r="Q237" s="28">
        <f t="shared" si="67"/>
        <v>0.49228556883020669</v>
      </c>
      <c r="T237" s="47"/>
      <c r="U237" s="41">
        <f t="shared" si="58"/>
        <v>7.1079973577031001</v>
      </c>
      <c r="V237" s="16"/>
      <c r="W237" s="41">
        <f t="shared" si="59"/>
        <v>7.0641099290005505</v>
      </c>
      <c r="Y237" s="41">
        <f t="shared" si="60"/>
        <v>4.3887428702549691E-2</v>
      </c>
      <c r="Z237" s="41">
        <f t="shared" si="61"/>
        <v>6.5575496607709879E-2</v>
      </c>
      <c r="AD237" s="48"/>
      <c r="AE237" s="45">
        <f t="shared" si="68"/>
        <v>7.105500000000001</v>
      </c>
      <c r="AF237" s="45">
        <f t="shared" si="69"/>
        <v>8.0465831257745674E-2</v>
      </c>
      <c r="AG237" s="27">
        <f t="shared" si="70"/>
        <v>7.2664316625154921</v>
      </c>
      <c r="AH237" s="27">
        <f t="shared" si="71"/>
        <v>6.94456833748451</v>
      </c>
      <c r="AI237" s="49"/>
    </row>
    <row r="238" spans="1:35" x14ac:dyDescent="0.2">
      <c r="A238" s="14" t="s">
        <v>22</v>
      </c>
      <c r="B238" s="15">
        <v>41008</v>
      </c>
      <c r="C238" s="16">
        <v>7.12</v>
      </c>
      <c r="D238" s="16">
        <v>7.12</v>
      </c>
      <c r="E238" s="16">
        <v>7.12</v>
      </c>
      <c r="F238" s="16">
        <f t="shared" si="62"/>
        <v>0</v>
      </c>
      <c r="G238" s="14" t="str">
        <f t="shared" si="54"/>
        <v/>
      </c>
      <c r="H238" s="14" t="str">
        <f t="shared" si="55"/>
        <v/>
      </c>
      <c r="I238" s="16">
        <f t="shared" si="63"/>
        <v>56.862745098039206</v>
      </c>
      <c r="K238" s="46"/>
      <c r="L238" s="16">
        <f t="shared" si="64"/>
        <v>7.28</v>
      </c>
      <c r="M238" s="16">
        <f t="shared" si="65"/>
        <v>7</v>
      </c>
      <c r="N238" s="28">
        <f t="shared" si="56"/>
        <v>0.42857142857142855</v>
      </c>
      <c r="O238" s="28">
        <f t="shared" si="66"/>
        <v>0.44700460829493099</v>
      </c>
      <c r="P238" s="28">
        <f t="shared" si="57"/>
        <v>0.44700460829493099</v>
      </c>
      <c r="Q238" s="28">
        <f t="shared" si="67"/>
        <v>0.59408580111824372</v>
      </c>
      <c r="T238" s="47"/>
      <c r="U238" s="41">
        <f t="shared" si="58"/>
        <v>7.1276332409218455</v>
      </c>
      <c r="V238" s="16"/>
      <c r="W238" s="41">
        <f t="shared" si="59"/>
        <v>7.0692387233205949</v>
      </c>
      <c r="Y238" s="41">
        <f t="shared" si="60"/>
        <v>5.8394517601250584E-2</v>
      </c>
      <c r="Z238" s="41">
        <f t="shared" si="61"/>
        <v>7.099751358399993E-2</v>
      </c>
      <c r="AD238" s="48"/>
      <c r="AE238" s="45">
        <f t="shared" si="68"/>
        <v>7.1009999999999991</v>
      </c>
      <c r="AF238" s="45">
        <f t="shared" si="69"/>
        <v>8.8368546440461479E-2</v>
      </c>
      <c r="AG238" s="27">
        <f t="shared" si="70"/>
        <v>7.2777370928809217</v>
      </c>
      <c r="AH238" s="27">
        <f t="shared" si="71"/>
        <v>6.9242629071190764</v>
      </c>
      <c r="AI238" s="49"/>
    </row>
    <row r="239" spans="1:35" x14ac:dyDescent="0.2">
      <c r="A239" s="14" t="s">
        <v>22</v>
      </c>
      <c r="B239" s="15">
        <v>41005</v>
      </c>
      <c r="C239" s="16">
        <v>7.12</v>
      </c>
      <c r="D239" s="16">
        <v>7.12</v>
      </c>
      <c r="E239" s="16">
        <v>7.12</v>
      </c>
      <c r="F239" s="16">
        <f t="shared" si="62"/>
        <v>0</v>
      </c>
      <c r="G239" s="14" t="str">
        <f t="shared" si="54"/>
        <v/>
      </c>
      <c r="H239" s="14" t="str">
        <f t="shared" si="55"/>
        <v/>
      </c>
      <c r="I239" s="16">
        <f t="shared" si="63"/>
        <v>53.703703703703688</v>
      </c>
      <c r="K239" s="46"/>
      <c r="L239" s="16">
        <f t="shared" si="64"/>
        <v>7.28</v>
      </c>
      <c r="M239" s="16">
        <f t="shared" si="65"/>
        <v>7</v>
      </c>
      <c r="N239" s="28">
        <f t="shared" si="56"/>
        <v>0.42857142857142855</v>
      </c>
      <c r="O239" s="28">
        <f t="shared" si="66"/>
        <v>0.46101021053582664</v>
      </c>
      <c r="P239" s="28">
        <f t="shared" si="57"/>
        <v>0.46101021053582664</v>
      </c>
      <c r="Q239" s="28">
        <f t="shared" si="67"/>
        <v>0.66403447295519236</v>
      </c>
      <c r="T239" s="47"/>
      <c r="U239" s="41">
        <f t="shared" si="58"/>
        <v>7.129021102907636</v>
      </c>
      <c r="V239" s="16"/>
      <c r="W239" s="41">
        <f t="shared" si="59"/>
        <v>7.0651778211862419</v>
      </c>
      <c r="Y239" s="41">
        <f t="shared" si="60"/>
        <v>6.3843281721394085E-2</v>
      </c>
      <c r="Z239" s="41">
        <f t="shared" si="61"/>
        <v>7.4148262579687263E-2</v>
      </c>
      <c r="AD239" s="48"/>
      <c r="AE239" s="45">
        <f t="shared" si="68"/>
        <v>7.0900000000000007</v>
      </c>
      <c r="AF239" s="45">
        <f t="shared" si="69"/>
        <v>9.8437797618597667E-2</v>
      </c>
      <c r="AG239" s="27">
        <f t="shared" si="70"/>
        <v>7.2868755952371957</v>
      </c>
      <c r="AH239" s="27">
        <f t="shared" si="71"/>
        <v>6.8931244047628057</v>
      </c>
      <c r="AI239" s="49"/>
    </row>
    <row r="240" spans="1:35" x14ac:dyDescent="0.2">
      <c r="A240" s="14" t="s">
        <v>22</v>
      </c>
      <c r="B240" s="15">
        <v>41004</v>
      </c>
      <c r="C240" s="16">
        <v>7.12</v>
      </c>
      <c r="D240" s="16">
        <v>7.04</v>
      </c>
      <c r="E240" s="16">
        <v>7.17</v>
      </c>
      <c r="F240" s="16">
        <f t="shared" si="62"/>
        <v>2.0000000000000462E-2</v>
      </c>
      <c r="G240" s="14">
        <f t="shared" si="54"/>
        <v>2.0000000000000462E-2</v>
      </c>
      <c r="H240" s="14" t="str">
        <f t="shared" si="55"/>
        <v/>
      </c>
      <c r="I240" s="16">
        <f t="shared" si="63"/>
        <v>59.677419354838662</v>
      </c>
      <c r="K240" s="46"/>
      <c r="L240" s="16">
        <f t="shared" si="64"/>
        <v>7.28</v>
      </c>
      <c r="M240" s="16">
        <f t="shared" si="65"/>
        <v>6.97</v>
      </c>
      <c r="N240" s="28">
        <f t="shared" si="56"/>
        <v>0.48387096774193583</v>
      </c>
      <c r="O240" s="28">
        <f t="shared" si="66"/>
        <v>0.56815306767868345</v>
      </c>
      <c r="P240" s="28">
        <f t="shared" si="57"/>
        <v>0.56815306767868345</v>
      </c>
      <c r="Q240" s="28">
        <f t="shared" si="67"/>
        <v>0.72796458791427832</v>
      </c>
      <c r="T240" s="47"/>
      <c r="U240" s="41">
        <f t="shared" si="58"/>
        <v>7.1306613034362973</v>
      </c>
      <c r="V240" s="16"/>
      <c r="W240" s="41">
        <f t="shared" si="59"/>
        <v>7.0607920468811409</v>
      </c>
      <c r="Y240" s="41">
        <f t="shared" si="60"/>
        <v>6.9869256555156412E-2</v>
      </c>
      <c r="Z240" s="41">
        <f t="shared" si="61"/>
        <v>7.6724507794260557E-2</v>
      </c>
      <c r="AD240" s="48"/>
      <c r="AE240" s="45">
        <f t="shared" si="68"/>
        <v>7.077</v>
      </c>
      <c r="AF240" s="45">
        <f t="shared" si="69"/>
        <v>0.11009541316512686</v>
      </c>
      <c r="AG240" s="27">
        <f t="shared" si="70"/>
        <v>7.2971908263302536</v>
      </c>
      <c r="AH240" s="27">
        <f t="shared" si="71"/>
        <v>6.8568091736697463</v>
      </c>
      <c r="AI240" s="49"/>
    </row>
    <row r="241" spans="1:35" x14ac:dyDescent="0.2">
      <c r="A241" s="14" t="s">
        <v>22</v>
      </c>
      <c r="B241" s="15">
        <v>41003</v>
      </c>
      <c r="C241" s="16">
        <v>7.1</v>
      </c>
      <c r="D241" s="16">
        <v>7.03</v>
      </c>
      <c r="E241" s="16">
        <v>7.18</v>
      </c>
      <c r="F241" s="16">
        <f t="shared" si="62"/>
        <v>-8.0000000000000071E-2</v>
      </c>
      <c r="G241" s="14" t="str">
        <f t="shared" si="54"/>
        <v/>
      </c>
      <c r="H241" s="14">
        <f t="shared" si="55"/>
        <v>8.0000000000000071E-2</v>
      </c>
      <c r="I241" s="16">
        <f t="shared" si="63"/>
        <v>59.016393442622864</v>
      </c>
      <c r="K241" s="46"/>
      <c r="L241" s="16">
        <f t="shared" si="64"/>
        <v>7.28</v>
      </c>
      <c r="M241" s="16">
        <f t="shared" si="65"/>
        <v>6.94</v>
      </c>
      <c r="N241" s="28">
        <f t="shared" si="56"/>
        <v>0.47058823529411564</v>
      </c>
      <c r="O241" s="28">
        <f t="shared" si="66"/>
        <v>0.69954567192730666</v>
      </c>
      <c r="P241" s="28">
        <f t="shared" si="57"/>
        <v>0.69954567192730666</v>
      </c>
      <c r="Q241" s="28">
        <f t="shared" si="67"/>
        <v>0.78019034633400086</v>
      </c>
      <c r="T241" s="47"/>
      <c r="U241" s="41">
        <f t="shared" si="58"/>
        <v>7.1325997222428974</v>
      </c>
      <c r="V241" s="16"/>
      <c r="W241" s="41">
        <f t="shared" si="59"/>
        <v>7.0560554106316316</v>
      </c>
      <c r="Y241" s="41">
        <f t="shared" si="60"/>
        <v>7.6544311611265847E-2</v>
      </c>
      <c r="Z241" s="41">
        <f t="shared" si="61"/>
        <v>7.843832060403659E-2</v>
      </c>
      <c r="AD241" s="48"/>
      <c r="AE241" s="45">
        <f t="shared" si="68"/>
        <v>7.0644999999999998</v>
      </c>
      <c r="AF241" s="45">
        <f t="shared" si="69"/>
        <v>0.11838390937961114</v>
      </c>
      <c r="AG241" s="27">
        <f t="shared" si="70"/>
        <v>7.3012678187592224</v>
      </c>
      <c r="AH241" s="27">
        <f t="shared" si="71"/>
        <v>6.8277321812407772</v>
      </c>
      <c r="AI241" s="49"/>
    </row>
    <row r="242" spans="1:35" x14ac:dyDescent="0.2">
      <c r="A242" s="14" t="s">
        <v>22</v>
      </c>
      <c r="B242" s="15">
        <v>41002</v>
      </c>
      <c r="C242" s="16">
        <v>7.18</v>
      </c>
      <c r="D242" s="16">
        <v>7.15</v>
      </c>
      <c r="E242" s="16">
        <v>7.22</v>
      </c>
      <c r="F242" s="16">
        <f t="shared" si="62"/>
        <v>-5.0000000000000711E-2</v>
      </c>
      <c r="G242" s="14" t="str">
        <f t="shared" si="54"/>
        <v/>
      </c>
      <c r="H242" s="14">
        <f t="shared" si="55"/>
        <v>5.0000000000000711E-2</v>
      </c>
      <c r="I242" s="16">
        <f t="shared" si="63"/>
        <v>70.175438596491091</v>
      </c>
      <c r="K242" s="46"/>
      <c r="L242" s="16">
        <f t="shared" si="64"/>
        <v>7.28</v>
      </c>
      <c r="M242" s="16">
        <f t="shared" si="65"/>
        <v>6.88</v>
      </c>
      <c r="N242" s="28">
        <f t="shared" si="56"/>
        <v>0.74999999999999889</v>
      </c>
      <c r="O242" s="28">
        <f t="shared" si="66"/>
        <v>0.79471544715447096</v>
      </c>
      <c r="P242" s="28">
        <f t="shared" si="57"/>
        <v>0.79471544715447096</v>
      </c>
      <c r="Q242" s="28">
        <f t="shared" si="67"/>
        <v>0.82239774650562492</v>
      </c>
      <c r="T242" s="47"/>
      <c r="U242" s="41">
        <f t="shared" si="58"/>
        <v>7.1385269444688779</v>
      </c>
      <c r="V242" s="16"/>
      <c r="W242" s="41">
        <f t="shared" si="59"/>
        <v>7.0525398434821618</v>
      </c>
      <c r="Y242" s="41">
        <f t="shared" si="60"/>
        <v>8.5987100986716136E-2</v>
      </c>
      <c r="Z242" s="41">
        <f t="shared" si="61"/>
        <v>7.8911822852229266E-2</v>
      </c>
      <c r="AD242" s="48"/>
      <c r="AE242" s="45">
        <f t="shared" si="68"/>
        <v>7.0545</v>
      </c>
      <c r="AF242" s="45">
        <f t="shared" si="69"/>
        <v>0.12330754234838995</v>
      </c>
      <c r="AG242" s="27">
        <f t="shared" si="70"/>
        <v>7.3011150846967796</v>
      </c>
      <c r="AH242" s="27">
        <f t="shared" si="71"/>
        <v>6.8078849153032204</v>
      </c>
      <c r="AI242" s="49"/>
    </row>
    <row r="243" spans="1:35" x14ac:dyDescent="0.2">
      <c r="A243" s="14" t="s">
        <v>22</v>
      </c>
      <c r="B243" s="15">
        <v>41001</v>
      </c>
      <c r="C243" s="16">
        <v>7.23</v>
      </c>
      <c r="D243" s="16">
        <v>7.18</v>
      </c>
      <c r="E243" s="16">
        <v>7.23</v>
      </c>
      <c r="F243" s="16">
        <f t="shared" si="62"/>
        <v>5.0000000000000711E-2</v>
      </c>
      <c r="G243" s="14">
        <f t="shared" si="54"/>
        <v>5.0000000000000711E-2</v>
      </c>
      <c r="H243" s="14" t="str">
        <f t="shared" si="55"/>
        <v/>
      </c>
      <c r="I243" s="16">
        <f t="shared" si="63"/>
        <v>78.571428571428484</v>
      </c>
      <c r="K243" s="46"/>
      <c r="L243" s="16">
        <f t="shared" si="64"/>
        <v>7.28</v>
      </c>
      <c r="M243" s="16">
        <f t="shared" si="65"/>
        <v>6.87</v>
      </c>
      <c r="N243" s="28">
        <f t="shared" si="56"/>
        <v>0.87804878048780532</v>
      </c>
      <c r="O243" s="28">
        <f t="shared" si="66"/>
        <v>0.79674796747967414</v>
      </c>
      <c r="P243" s="28">
        <f t="shared" si="57"/>
        <v>0.79674796747967414</v>
      </c>
      <c r="Q243" s="28">
        <f t="shared" si="67"/>
        <v>0.84802982047342346</v>
      </c>
      <c r="T243" s="47"/>
      <c r="U243" s="41">
        <f t="shared" si="58"/>
        <v>7.1309863889177647</v>
      </c>
      <c r="V243" s="16"/>
      <c r="W243" s="41">
        <f t="shared" si="59"/>
        <v>7.0423430309607351</v>
      </c>
      <c r="Y243" s="41">
        <f t="shared" si="60"/>
        <v>8.86433579570296E-2</v>
      </c>
      <c r="Z243" s="41">
        <f t="shared" si="61"/>
        <v>7.7143003318607545E-2</v>
      </c>
      <c r="AD243" s="48"/>
      <c r="AE243" s="45">
        <f t="shared" si="68"/>
        <v>7.0280000000000005</v>
      </c>
      <c r="AF243" s="45">
        <f t="shared" si="69"/>
        <v>0.14797297050475122</v>
      </c>
      <c r="AG243" s="27">
        <f t="shared" si="70"/>
        <v>7.3239459410095034</v>
      </c>
      <c r="AH243" s="27">
        <f t="shared" si="71"/>
        <v>6.7320540589904976</v>
      </c>
      <c r="AI243" s="49"/>
    </row>
    <row r="244" spans="1:35" x14ac:dyDescent="0.2">
      <c r="A244" s="14" t="s">
        <v>22</v>
      </c>
      <c r="B244" s="15">
        <v>40998</v>
      </c>
      <c r="C244" s="16">
        <v>7.18</v>
      </c>
      <c r="D244" s="16">
        <v>7.15</v>
      </c>
      <c r="E244" s="16">
        <v>7.21</v>
      </c>
      <c r="F244" s="16">
        <f t="shared" si="62"/>
        <v>0</v>
      </c>
      <c r="G244" s="14" t="str">
        <f t="shared" si="54"/>
        <v/>
      </c>
      <c r="H244" s="14" t="str">
        <f t="shared" si="55"/>
        <v/>
      </c>
      <c r="I244" s="16">
        <f t="shared" si="63"/>
        <v>76.923076923076792</v>
      </c>
      <c r="K244" s="46"/>
      <c r="L244" s="16">
        <f t="shared" si="64"/>
        <v>7.28</v>
      </c>
      <c r="M244" s="16">
        <f t="shared" si="65"/>
        <v>6.87</v>
      </c>
      <c r="N244" s="28">
        <f t="shared" si="56"/>
        <v>0.75609756097560854</v>
      </c>
      <c r="O244" s="28">
        <f t="shared" si="66"/>
        <v>0.78066078533125671</v>
      </c>
      <c r="P244" s="28">
        <f t="shared" si="57"/>
        <v>0.78066078533125671</v>
      </c>
      <c r="Q244" s="28">
        <f t="shared" si="67"/>
        <v>0.86868022697748848</v>
      </c>
      <c r="T244" s="47"/>
      <c r="U244" s="41">
        <f t="shared" si="58"/>
        <v>7.1129839141755404</v>
      </c>
      <c r="V244" s="16"/>
      <c r="W244" s="41">
        <f t="shared" si="59"/>
        <v>7.0273304734375941</v>
      </c>
      <c r="Y244" s="41">
        <f t="shared" si="60"/>
        <v>8.565344073794634E-2</v>
      </c>
      <c r="Z244" s="41">
        <f t="shared" si="61"/>
        <v>7.4267914659002024E-2</v>
      </c>
      <c r="AD244" s="48"/>
      <c r="AE244" s="45">
        <f t="shared" si="68"/>
        <v>7.0165000000000006</v>
      </c>
      <c r="AF244" s="45">
        <f t="shared" si="69"/>
        <v>0.14058004837102586</v>
      </c>
      <c r="AG244" s="27">
        <f t="shared" si="70"/>
        <v>7.2976600967420522</v>
      </c>
      <c r="AH244" s="27">
        <f t="shared" si="71"/>
        <v>6.7353399032579491</v>
      </c>
      <c r="AI244" s="49"/>
    </row>
    <row r="245" spans="1:35" x14ac:dyDescent="0.2">
      <c r="A245" s="14" t="s">
        <v>22</v>
      </c>
      <c r="B245" s="15">
        <v>40997</v>
      </c>
      <c r="C245" s="16">
        <v>7.18</v>
      </c>
      <c r="D245" s="16">
        <v>7.15</v>
      </c>
      <c r="E245" s="16">
        <v>7.24</v>
      </c>
      <c r="F245" s="16">
        <f t="shared" si="62"/>
        <v>-2.0000000000000462E-2</v>
      </c>
      <c r="G245" s="14" t="str">
        <f t="shared" si="54"/>
        <v/>
      </c>
      <c r="H245" s="14">
        <f t="shared" si="55"/>
        <v>2.0000000000000462E-2</v>
      </c>
      <c r="I245" s="16">
        <f t="shared" si="63"/>
        <v>78.571428571428442</v>
      </c>
      <c r="K245" s="46"/>
      <c r="L245" s="16">
        <f t="shared" si="64"/>
        <v>7.28</v>
      </c>
      <c r="M245" s="16">
        <f t="shared" si="65"/>
        <v>6.87</v>
      </c>
      <c r="N245" s="28">
        <f t="shared" si="56"/>
        <v>0.75609756097560854</v>
      </c>
      <c r="O245" s="28">
        <f t="shared" si="66"/>
        <v>0.82928185977729596</v>
      </c>
      <c r="P245" s="28">
        <f t="shared" si="57"/>
        <v>0.82928185977729596</v>
      </c>
      <c r="Q245" s="28">
        <f t="shared" si="67"/>
        <v>0.88588140324457054</v>
      </c>
      <c r="T245" s="47"/>
      <c r="U245" s="41">
        <f t="shared" si="58"/>
        <v>7.100799171298366</v>
      </c>
      <c r="V245" s="16"/>
      <c r="W245" s="41">
        <f t="shared" si="59"/>
        <v>7.0151169113126013</v>
      </c>
      <c r="Y245" s="41">
        <f t="shared" si="60"/>
        <v>8.568225998576473E-2</v>
      </c>
      <c r="Z245" s="41">
        <f t="shared" si="61"/>
        <v>7.1421533139265941E-2</v>
      </c>
      <c r="AD245" s="48"/>
      <c r="AE245" s="45">
        <f t="shared" si="68"/>
        <v>7.008</v>
      </c>
      <c r="AF245" s="45">
        <f t="shared" si="69"/>
        <v>0.1354843164355195</v>
      </c>
      <c r="AG245" s="27">
        <f t="shared" si="70"/>
        <v>7.278968632871039</v>
      </c>
      <c r="AH245" s="27">
        <f t="shared" si="71"/>
        <v>6.737031367128961</v>
      </c>
      <c r="AI245" s="49"/>
    </row>
    <row r="246" spans="1:35" x14ac:dyDescent="0.2">
      <c r="A246" s="14" t="s">
        <v>22</v>
      </c>
      <c r="B246" s="15">
        <v>40996</v>
      </c>
      <c r="C246" s="16">
        <v>7.2</v>
      </c>
      <c r="D246" s="16">
        <v>7.19</v>
      </c>
      <c r="E246" s="16">
        <v>7.26</v>
      </c>
      <c r="F246" s="16">
        <f t="shared" si="62"/>
        <v>-3.0000000000000249E-2</v>
      </c>
      <c r="G246" s="14" t="str">
        <f t="shared" si="54"/>
        <v/>
      </c>
      <c r="H246" s="14">
        <f t="shared" si="55"/>
        <v>3.0000000000000249E-2</v>
      </c>
      <c r="I246" s="16">
        <f t="shared" si="63"/>
        <v>79.999999999999972</v>
      </c>
      <c r="K246" s="46"/>
      <c r="L246" s="16">
        <f t="shared" si="64"/>
        <v>7.28</v>
      </c>
      <c r="M246" s="16">
        <f t="shared" si="65"/>
        <v>6.81</v>
      </c>
      <c r="N246" s="28">
        <f t="shared" si="56"/>
        <v>0.82978723404255328</v>
      </c>
      <c r="O246" s="28">
        <f t="shared" si="66"/>
        <v>0.91058267278542637</v>
      </c>
      <c r="P246" s="28">
        <f t="shared" si="57"/>
        <v>0.91058267278542637</v>
      </c>
      <c r="Q246" s="28">
        <f t="shared" si="67"/>
        <v>0.89113614240022232</v>
      </c>
      <c r="T246" s="47"/>
      <c r="U246" s="41">
        <f t="shared" si="58"/>
        <v>7.0863990206253415</v>
      </c>
      <c r="V246" s="16"/>
      <c r="W246" s="41">
        <f t="shared" si="59"/>
        <v>7.0019262642176097</v>
      </c>
      <c r="Y246" s="41">
        <f t="shared" si="60"/>
        <v>8.4472756407731886E-2</v>
      </c>
      <c r="Z246" s="41">
        <f t="shared" si="61"/>
        <v>6.7856351427641251E-2</v>
      </c>
      <c r="AD246" s="48"/>
      <c r="AE246" s="45">
        <f t="shared" si="68"/>
        <v>7.0010000000000003</v>
      </c>
      <c r="AF246" s="45">
        <f t="shared" si="69"/>
        <v>0.12991920566259627</v>
      </c>
      <c r="AG246" s="27">
        <f t="shared" si="70"/>
        <v>7.2608384113251931</v>
      </c>
      <c r="AH246" s="27">
        <f t="shared" si="71"/>
        <v>6.7411615886748075</v>
      </c>
      <c r="AI246" s="49"/>
    </row>
    <row r="247" spans="1:35" x14ac:dyDescent="0.2">
      <c r="A247" s="14" t="s">
        <v>22</v>
      </c>
      <c r="B247" s="15">
        <v>40995</v>
      </c>
      <c r="C247" s="16">
        <v>7.23</v>
      </c>
      <c r="D247" s="16">
        <v>7.18</v>
      </c>
      <c r="E247" s="16">
        <v>7.28</v>
      </c>
      <c r="F247" s="16">
        <f t="shared" si="62"/>
        <v>6.0000000000000497E-2</v>
      </c>
      <c r="G247" s="14">
        <f t="shared" si="54"/>
        <v>6.0000000000000497E-2</v>
      </c>
      <c r="H247" s="14" t="str">
        <f t="shared" si="55"/>
        <v/>
      </c>
      <c r="I247" s="16">
        <f t="shared" si="63"/>
        <v>79.999999999999972</v>
      </c>
      <c r="K247" s="46"/>
      <c r="L247" s="16">
        <f t="shared" si="64"/>
        <v>7.28</v>
      </c>
      <c r="M247" s="16">
        <f t="shared" si="65"/>
        <v>6.77</v>
      </c>
      <c r="N247" s="28">
        <f t="shared" si="56"/>
        <v>0.90196078431372595</v>
      </c>
      <c r="O247" s="28">
        <f t="shared" si="66"/>
        <v>0.92287581699346422</v>
      </c>
      <c r="P247" s="28">
        <f t="shared" si="57"/>
        <v>0.92287581699346422</v>
      </c>
      <c r="Q247" s="28">
        <f t="shared" si="67"/>
        <v>0.88346405228758118</v>
      </c>
      <c r="T247" s="47"/>
      <c r="U247" s="41">
        <f t="shared" si="58"/>
        <v>7.0657442971026754</v>
      </c>
      <c r="V247" s="16"/>
      <c r="W247" s="41">
        <f t="shared" si="59"/>
        <v>6.9860803653550185</v>
      </c>
      <c r="Y247" s="41">
        <f t="shared" si="60"/>
        <v>7.9663931747656846E-2</v>
      </c>
      <c r="Z247" s="41">
        <f t="shared" si="61"/>
        <v>6.3702250182618589E-2</v>
      </c>
      <c r="AD247" s="48"/>
      <c r="AE247" s="45">
        <f t="shared" si="68"/>
        <v>6.9915000000000003</v>
      </c>
      <c r="AF247" s="45">
        <f t="shared" si="69"/>
        <v>0.12170764150208475</v>
      </c>
      <c r="AG247" s="27">
        <f t="shared" si="70"/>
        <v>7.2349152830041694</v>
      </c>
      <c r="AH247" s="27">
        <f t="shared" si="71"/>
        <v>6.7480847169958311</v>
      </c>
      <c r="AI247" s="49"/>
    </row>
    <row r="248" spans="1:35" x14ac:dyDescent="0.2">
      <c r="A248" s="14" t="s">
        <v>22</v>
      </c>
      <c r="B248" s="15">
        <v>40994</v>
      </c>
      <c r="C248" s="16">
        <v>7.17</v>
      </c>
      <c r="D248" s="16">
        <v>7.08</v>
      </c>
      <c r="E248" s="16">
        <v>7.17</v>
      </c>
      <c r="F248" s="16">
        <f t="shared" si="62"/>
        <v>9.9999999999999645E-2</v>
      </c>
      <c r="G248" s="14">
        <f t="shared" si="54"/>
        <v>9.9999999999999645E-2</v>
      </c>
      <c r="H248" s="14" t="str">
        <f t="shared" si="55"/>
        <v/>
      </c>
      <c r="I248" s="16">
        <f t="shared" si="63"/>
        <v>85.135135135135101</v>
      </c>
      <c r="K248" s="46"/>
      <c r="L248" s="16">
        <f t="shared" si="64"/>
        <v>7.17</v>
      </c>
      <c r="M248" s="16">
        <f t="shared" si="65"/>
        <v>6.7</v>
      </c>
      <c r="N248" s="28">
        <f t="shared" si="56"/>
        <v>1</v>
      </c>
      <c r="O248" s="28">
        <f t="shared" si="66"/>
        <v>0.8999999999999998</v>
      </c>
      <c r="P248" s="28">
        <f t="shared" si="57"/>
        <v>0.8999999999999998</v>
      </c>
      <c r="Q248" s="28">
        <f t="shared" si="67"/>
        <v>0.87102564102564062</v>
      </c>
      <c r="T248" s="47"/>
      <c r="U248" s="41">
        <f t="shared" si="58"/>
        <v>7.0358796238486168</v>
      </c>
      <c r="V248" s="16"/>
      <c r="W248" s="41">
        <f t="shared" si="59"/>
        <v>6.9665667945834198</v>
      </c>
      <c r="Y248" s="41">
        <f t="shared" si="60"/>
        <v>6.9312829265196996E-2</v>
      </c>
      <c r="Z248" s="41">
        <f t="shared" si="61"/>
        <v>5.9711829791359014E-2</v>
      </c>
      <c r="AD248" s="48"/>
      <c r="AE248" s="45">
        <f t="shared" si="68"/>
        <v>6.9795000000000016</v>
      </c>
      <c r="AF248" s="45">
        <f t="shared" si="69"/>
        <v>0.10874166634735727</v>
      </c>
      <c r="AG248" s="27">
        <f t="shared" si="70"/>
        <v>7.1969833326947157</v>
      </c>
      <c r="AH248" s="27">
        <f t="shared" si="71"/>
        <v>6.7620166673052875</v>
      </c>
      <c r="AI248" s="49"/>
    </row>
    <row r="249" spans="1:35" x14ac:dyDescent="0.2">
      <c r="A249" s="14" t="s">
        <v>22</v>
      </c>
      <c r="B249" s="15">
        <v>40991</v>
      </c>
      <c r="C249" s="16">
        <v>7.07</v>
      </c>
      <c r="D249" s="16">
        <v>7</v>
      </c>
      <c r="E249" s="16">
        <v>7.08</v>
      </c>
      <c r="F249" s="16">
        <f t="shared" si="62"/>
        <v>2.0000000000000462E-2</v>
      </c>
      <c r="G249" s="14">
        <f t="shared" si="54"/>
        <v>2.0000000000000462E-2</v>
      </c>
      <c r="H249" s="14" t="str">
        <f t="shared" si="55"/>
        <v/>
      </c>
      <c r="I249" s="16">
        <f t="shared" si="63"/>
        <v>53.535353535353551</v>
      </c>
      <c r="K249" s="46"/>
      <c r="L249" s="16">
        <f t="shared" si="64"/>
        <v>7.15</v>
      </c>
      <c r="M249" s="16">
        <f t="shared" si="65"/>
        <v>6.55</v>
      </c>
      <c r="N249" s="28">
        <f t="shared" si="56"/>
        <v>0.8666666666666667</v>
      </c>
      <c r="O249" s="28">
        <f t="shared" si="66"/>
        <v>0.86666666666666625</v>
      </c>
      <c r="P249" s="28">
        <f t="shared" si="57"/>
        <v>0.86666666666666625</v>
      </c>
      <c r="Q249" s="28">
        <f t="shared" si="67"/>
        <v>0.86401709401709359</v>
      </c>
      <c r="T249" s="47"/>
      <c r="U249" s="41">
        <f t="shared" si="58"/>
        <v>7.0114941009120013</v>
      </c>
      <c r="V249" s="16"/>
      <c r="W249" s="41">
        <f t="shared" si="59"/>
        <v>6.9502921381500924</v>
      </c>
      <c r="Y249" s="41">
        <f t="shared" si="60"/>
        <v>6.1201962761908923E-2</v>
      </c>
      <c r="Z249" s="41">
        <f t="shared" si="61"/>
        <v>5.7311579922899522E-2</v>
      </c>
      <c r="AD249" s="48"/>
      <c r="AE249" s="45">
        <f t="shared" si="68"/>
        <v>6.970500000000003</v>
      </c>
      <c r="AF249" s="45">
        <f t="shared" si="69"/>
        <v>9.9673216061286873E-2</v>
      </c>
      <c r="AG249" s="27">
        <f t="shared" si="70"/>
        <v>7.1698464321225766</v>
      </c>
      <c r="AH249" s="27">
        <f t="shared" si="71"/>
        <v>6.7711535678774295</v>
      </c>
      <c r="AI249" s="49"/>
    </row>
    <row r="250" spans="1:35" x14ac:dyDescent="0.2">
      <c r="A250" s="14" t="s">
        <v>22</v>
      </c>
      <c r="B250" s="15">
        <v>40990</v>
      </c>
      <c r="C250" s="16">
        <v>7.05</v>
      </c>
      <c r="D250" s="16">
        <v>7</v>
      </c>
      <c r="E250" s="16">
        <v>7.07</v>
      </c>
      <c r="F250" s="16">
        <f t="shared" si="62"/>
        <v>-4.0000000000000036E-2</v>
      </c>
      <c r="G250" s="14" t="str">
        <f t="shared" si="54"/>
        <v/>
      </c>
      <c r="H250" s="14">
        <f t="shared" si="55"/>
        <v>4.0000000000000036E-2</v>
      </c>
      <c r="I250" s="16">
        <f t="shared" si="63"/>
        <v>52.040816326530617</v>
      </c>
      <c r="K250" s="46"/>
      <c r="L250" s="16">
        <f t="shared" si="64"/>
        <v>7.15</v>
      </c>
      <c r="M250" s="16">
        <f t="shared" si="65"/>
        <v>6.55</v>
      </c>
      <c r="N250" s="28">
        <f t="shared" si="56"/>
        <v>0.83333333333333259</v>
      </c>
      <c r="O250" s="28">
        <f t="shared" si="66"/>
        <v>0.85555555555555485</v>
      </c>
      <c r="P250" s="28">
        <f t="shared" si="57"/>
        <v>0.85555555555555485</v>
      </c>
      <c r="Q250" s="28">
        <f t="shared" si="67"/>
        <v>0.85606837606837571</v>
      </c>
      <c r="T250" s="47"/>
      <c r="U250" s="41">
        <f t="shared" si="58"/>
        <v>7.000856664714183</v>
      </c>
      <c r="V250" s="16"/>
      <c r="W250" s="41">
        <f t="shared" si="59"/>
        <v>6.9407155092021</v>
      </c>
      <c r="Y250" s="41">
        <f t="shared" si="60"/>
        <v>6.0141155512082989E-2</v>
      </c>
      <c r="Z250" s="41">
        <f t="shared" si="61"/>
        <v>5.6338984213147175E-2</v>
      </c>
      <c r="AD250" s="48"/>
      <c r="AE250" s="45">
        <f t="shared" si="68"/>
        <v>6.9650000000000016</v>
      </c>
      <c r="AF250" s="45">
        <f t="shared" si="69"/>
        <v>9.7030922906050809E-2</v>
      </c>
      <c r="AG250" s="27">
        <f t="shared" si="70"/>
        <v>7.1590618458121034</v>
      </c>
      <c r="AH250" s="27">
        <f t="shared" si="71"/>
        <v>6.7709381541878999</v>
      </c>
      <c r="AI250" s="49"/>
    </row>
    <row r="251" spans="1:35" x14ac:dyDescent="0.2">
      <c r="A251" s="14" t="s">
        <v>22</v>
      </c>
      <c r="B251" s="15">
        <v>40989</v>
      </c>
      <c r="C251" s="16">
        <v>7.09</v>
      </c>
      <c r="D251" s="16">
        <v>7.04</v>
      </c>
      <c r="E251" s="16">
        <v>7.11</v>
      </c>
      <c r="F251" s="16">
        <f t="shared" si="62"/>
        <v>4.0000000000000036E-2</v>
      </c>
      <c r="G251" s="14">
        <f t="shared" si="54"/>
        <v>4.0000000000000036E-2</v>
      </c>
      <c r="H251" s="14" t="str">
        <f t="shared" si="55"/>
        <v/>
      </c>
      <c r="I251" s="16">
        <f t="shared" si="63"/>
        <v>52.577319587628857</v>
      </c>
      <c r="K251" s="46"/>
      <c r="L251" s="16">
        <f t="shared" si="64"/>
        <v>7.15</v>
      </c>
      <c r="M251" s="16">
        <f t="shared" si="65"/>
        <v>6.55</v>
      </c>
      <c r="N251" s="28">
        <f t="shared" si="56"/>
        <v>0.89999999999999925</v>
      </c>
      <c r="O251" s="28">
        <f t="shared" si="66"/>
        <v>0.87222222222222168</v>
      </c>
      <c r="P251" s="28">
        <f t="shared" si="57"/>
        <v>0.87222222222222168</v>
      </c>
      <c r="Q251" s="28">
        <f t="shared" si="67"/>
        <v>0.83880341880341847</v>
      </c>
      <c r="T251" s="47"/>
      <c r="U251" s="41">
        <f t="shared" si="58"/>
        <v>6.9919215128440335</v>
      </c>
      <c r="V251" s="16"/>
      <c r="W251" s="41">
        <f t="shared" si="59"/>
        <v>6.931972749938268</v>
      </c>
      <c r="Y251" s="41">
        <f t="shared" si="60"/>
        <v>5.9948762905765562E-2</v>
      </c>
      <c r="Z251" s="41">
        <f t="shared" si="61"/>
        <v>5.5388441388413222E-2</v>
      </c>
      <c r="AD251" s="48"/>
      <c r="AE251" s="45">
        <f t="shared" si="68"/>
        <v>6.9610000000000012</v>
      </c>
      <c r="AF251" s="45">
        <f t="shared" si="69"/>
        <v>9.5073655657074527E-2</v>
      </c>
      <c r="AG251" s="27">
        <f t="shared" si="70"/>
        <v>7.1511473113141504</v>
      </c>
      <c r="AH251" s="27">
        <f t="shared" si="71"/>
        <v>6.770852688685852</v>
      </c>
      <c r="AI251" s="49"/>
    </row>
    <row r="252" spans="1:35" x14ac:dyDescent="0.2">
      <c r="A252" s="14" t="s">
        <v>22</v>
      </c>
      <c r="B252" s="15">
        <v>40988</v>
      </c>
      <c r="C252" s="16">
        <v>7.05</v>
      </c>
      <c r="D252" s="16">
        <v>7.05</v>
      </c>
      <c r="E252" s="16">
        <v>7.13</v>
      </c>
      <c r="F252" s="16">
        <f t="shared" si="62"/>
        <v>-3.0000000000000249E-2</v>
      </c>
      <c r="G252" s="14" t="str">
        <f t="shared" si="54"/>
        <v/>
      </c>
      <c r="H252" s="14">
        <f t="shared" si="55"/>
        <v>3.0000000000000249E-2</v>
      </c>
      <c r="I252" s="16">
        <f t="shared" si="63"/>
        <v>52.083333333333343</v>
      </c>
      <c r="K252" s="46"/>
      <c r="L252" s="16">
        <f t="shared" si="64"/>
        <v>7.15</v>
      </c>
      <c r="M252" s="16">
        <f t="shared" si="65"/>
        <v>6.55</v>
      </c>
      <c r="N252" s="28">
        <f t="shared" si="56"/>
        <v>0.83333333333333259</v>
      </c>
      <c r="O252" s="28">
        <f t="shared" si="66"/>
        <v>0.86068376068376018</v>
      </c>
      <c r="P252" s="28">
        <f t="shared" si="57"/>
        <v>0.86068376068376018</v>
      </c>
      <c r="Q252" s="28">
        <f t="shared" si="67"/>
        <v>0.80666666666666642</v>
      </c>
      <c r="T252" s="47"/>
      <c r="U252" s="41">
        <f t="shared" si="58"/>
        <v>6.9740890606338581</v>
      </c>
      <c r="V252" s="16"/>
      <c r="W252" s="41">
        <f t="shared" si="59"/>
        <v>6.9193305699333294</v>
      </c>
      <c r="Y252" s="41">
        <f t="shared" si="60"/>
        <v>5.4758490700528739E-2</v>
      </c>
      <c r="Z252" s="41">
        <f t="shared" si="61"/>
        <v>5.4248361009075131E-2</v>
      </c>
      <c r="AD252" s="48"/>
      <c r="AE252" s="45">
        <f t="shared" si="68"/>
        <v>6.956500000000001</v>
      </c>
      <c r="AF252" s="45">
        <f t="shared" si="69"/>
        <v>9.0899669966397451E-2</v>
      </c>
      <c r="AG252" s="27">
        <f t="shared" si="70"/>
        <v>7.1382993399327956</v>
      </c>
      <c r="AH252" s="27">
        <f t="shared" si="71"/>
        <v>6.7747006600672064</v>
      </c>
      <c r="AI252" s="49"/>
    </row>
    <row r="253" spans="1:35" x14ac:dyDescent="0.2">
      <c r="A253" s="14" t="s">
        <v>22</v>
      </c>
      <c r="B253" s="15">
        <v>40987</v>
      </c>
      <c r="C253" s="16">
        <v>7.08</v>
      </c>
      <c r="D253" s="16">
        <v>6.97</v>
      </c>
      <c r="E253" s="16">
        <v>7.15</v>
      </c>
      <c r="F253" s="16">
        <f t="shared" si="62"/>
        <v>8.0000000000000071E-2</v>
      </c>
      <c r="G253" s="14">
        <f t="shared" si="54"/>
        <v>8.0000000000000071E-2</v>
      </c>
      <c r="H253" s="14" t="str">
        <f t="shared" si="55"/>
        <v/>
      </c>
      <c r="I253" s="16">
        <f t="shared" si="63"/>
        <v>54.73684210526315</v>
      </c>
      <c r="K253" s="46"/>
      <c r="L253" s="16">
        <f t="shared" si="64"/>
        <v>7.15</v>
      </c>
      <c r="M253" s="16">
        <f t="shared" si="65"/>
        <v>6.55</v>
      </c>
      <c r="N253" s="28">
        <f t="shared" si="56"/>
        <v>0.88333333333333297</v>
      </c>
      <c r="O253" s="28">
        <f t="shared" si="66"/>
        <v>0.86495726495726466</v>
      </c>
      <c r="P253" s="28">
        <f t="shared" si="57"/>
        <v>0.86495726495726466</v>
      </c>
      <c r="Q253" s="28">
        <f t="shared" si="67"/>
        <v>0.76181286549707594</v>
      </c>
      <c r="T253" s="47"/>
      <c r="U253" s="41">
        <f t="shared" si="58"/>
        <v>6.960287071658195</v>
      </c>
      <c r="V253" s="16"/>
      <c r="W253" s="41">
        <f t="shared" si="59"/>
        <v>6.9088770155279962</v>
      </c>
      <c r="Y253" s="41">
        <f t="shared" si="60"/>
        <v>5.1410056130198889E-2</v>
      </c>
      <c r="Z253" s="41">
        <f t="shared" si="61"/>
        <v>5.4120828586211728E-2</v>
      </c>
      <c r="AD253" s="48"/>
      <c r="AE253" s="45">
        <f t="shared" si="68"/>
        <v>6.9524999999999988</v>
      </c>
      <c r="AF253" s="45">
        <f t="shared" si="69"/>
        <v>8.8423695919136874E-2</v>
      </c>
      <c r="AG253" s="27">
        <f t="shared" si="70"/>
        <v>7.1293473918382722</v>
      </c>
      <c r="AH253" s="27">
        <f t="shared" si="71"/>
        <v>6.7756526081617254</v>
      </c>
      <c r="AI253" s="49"/>
    </row>
    <row r="254" spans="1:35" x14ac:dyDescent="0.2">
      <c r="A254" s="14" t="s">
        <v>22</v>
      </c>
      <c r="B254" s="15">
        <v>40984</v>
      </c>
      <c r="C254" s="16">
        <v>7</v>
      </c>
      <c r="D254" s="16">
        <v>6.94</v>
      </c>
      <c r="E254" s="16">
        <v>7</v>
      </c>
      <c r="F254" s="16">
        <f t="shared" si="62"/>
        <v>9.9999999999997868E-3</v>
      </c>
      <c r="G254" s="14">
        <f t="shared" si="54"/>
        <v>9.9999999999997868E-3</v>
      </c>
      <c r="H254" s="14" t="str">
        <f t="shared" si="55"/>
        <v/>
      </c>
      <c r="I254" s="16">
        <f t="shared" si="63"/>
        <v>50.574712643678154</v>
      </c>
      <c r="K254" s="46"/>
      <c r="L254" s="16">
        <f t="shared" si="64"/>
        <v>7.07</v>
      </c>
      <c r="M254" s="16">
        <f t="shared" si="65"/>
        <v>6.55</v>
      </c>
      <c r="N254" s="28">
        <f t="shared" si="56"/>
        <v>0.86538461538461497</v>
      </c>
      <c r="O254" s="28">
        <f t="shared" si="66"/>
        <v>0.82692307692307676</v>
      </c>
      <c r="P254" s="28">
        <f t="shared" si="57"/>
        <v>0.82692307692307676</v>
      </c>
      <c r="Q254" s="28">
        <f t="shared" si="67"/>
        <v>0.70550607287449396</v>
      </c>
      <c r="T254" s="47"/>
      <c r="U254" s="41">
        <f t="shared" si="58"/>
        <v>6.9385210846869576</v>
      </c>
      <c r="V254" s="16"/>
      <c r="W254" s="41">
        <f t="shared" si="59"/>
        <v>6.8951871767702357</v>
      </c>
      <c r="Y254" s="41">
        <f t="shared" si="60"/>
        <v>4.333390791672187E-2</v>
      </c>
      <c r="Z254" s="41">
        <f t="shared" si="61"/>
        <v>5.4798521700214931E-2</v>
      </c>
      <c r="AD254" s="48"/>
      <c r="AE254" s="45">
        <f t="shared" si="68"/>
        <v>6.9515000000000002</v>
      </c>
      <c r="AF254" s="45">
        <f t="shared" si="69"/>
        <v>8.7078987132372956E-2</v>
      </c>
      <c r="AG254" s="27">
        <f t="shared" si="70"/>
        <v>7.1256579742647466</v>
      </c>
      <c r="AH254" s="27">
        <f t="shared" si="71"/>
        <v>6.7773420257352539</v>
      </c>
      <c r="AI254" s="49"/>
    </row>
    <row r="255" spans="1:35" x14ac:dyDescent="0.2">
      <c r="A255" s="14" t="s">
        <v>22</v>
      </c>
      <c r="B255" s="15">
        <v>40983</v>
      </c>
      <c r="C255" s="16">
        <v>6.99</v>
      </c>
      <c r="D255" s="16">
        <v>6.88</v>
      </c>
      <c r="E255" s="16">
        <v>7</v>
      </c>
      <c r="F255" s="16">
        <f t="shared" si="62"/>
        <v>4.0000000000000036E-2</v>
      </c>
      <c r="G255" s="14">
        <f t="shared" si="54"/>
        <v>4.0000000000000036E-2</v>
      </c>
      <c r="H255" s="14" t="str">
        <f t="shared" si="55"/>
        <v/>
      </c>
      <c r="I255" s="16">
        <f t="shared" si="63"/>
        <v>51.685393258426977</v>
      </c>
      <c r="K255" s="46"/>
      <c r="L255" s="16">
        <f t="shared" si="64"/>
        <v>7.07</v>
      </c>
      <c r="M255" s="16">
        <f t="shared" si="65"/>
        <v>6.55</v>
      </c>
      <c r="N255" s="28">
        <f t="shared" si="56"/>
        <v>0.84615384615384615</v>
      </c>
      <c r="O255" s="28">
        <f t="shared" si="66"/>
        <v>0.76923076923076916</v>
      </c>
      <c r="P255" s="28">
        <f t="shared" si="57"/>
        <v>0.76923076923076916</v>
      </c>
      <c r="Q255" s="28">
        <f t="shared" si="67"/>
        <v>0.65082321187584369</v>
      </c>
      <c r="T255" s="47"/>
      <c r="U255" s="41">
        <f t="shared" si="58"/>
        <v>6.9273431000845864</v>
      </c>
      <c r="V255" s="16"/>
      <c r="W255" s="41">
        <f t="shared" si="59"/>
        <v>6.8868021509118549</v>
      </c>
      <c r="Y255" s="41">
        <f t="shared" si="60"/>
        <v>4.0540949172731544E-2</v>
      </c>
      <c r="Z255" s="41">
        <f t="shared" si="61"/>
        <v>5.7664675146088196E-2</v>
      </c>
      <c r="AD255" s="48"/>
      <c r="AE255" s="45">
        <f t="shared" si="68"/>
        <v>6.9574999999999987</v>
      </c>
      <c r="AF255" s="45">
        <f t="shared" si="69"/>
        <v>9.4067794701481008E-2</v>
      </c>
      <c r="AG255" s="27">
        <f t="shared" si="70"/>
        <v>7.1456355894029606</v>
      </c>
      <c r="AH255" s="27">
        <f t="shared" si="71"/>
        <v>6.7693644105970368</v>
      </c>
      <c r="AI255" s="49"/>
    </row>
    <row r="256" spans="1:35" x14ac:dyDescent="0.2">
      <c r="A256" s="14" t="s">
        <v>22</v>
      </c>
      <c r="B256" s="15">
        <v>40982</v>
      </c>
      <c r="C256" s="16">
        <v>6.95</v>
      </c>
      <c r="D256" s="16">
        <v>6.87</v>
      </c>
      <c r="E256" s="16">
        <v>6.98</v>
      </c>
      <c r="F256" s="16">
        <f t="shared" si="62"/>
        <v>4.0000000000000036E-2</v>
      </c>
      <c r="G256" s="14">
        <f t="shared" si="54"/>
        <v>4.0000000000000036E-2</v>
      </c>
      <c r="H256" s="14" t="str">
        <f t="shared" si="55"/>
        <v/>
      </c>
      <c r="I256" s="16">
        <f t="shared" si="63"/>
        <v>48.837209302325604</v>
      </c>
      <c r="K256" s="46"/>
      <c r="L256" s="16">
        <f t="shared" si="64"/>
        <v>7.07</v>
      </c>
      <c r="M256" s="16">
        <f t="shared" si="65"/>
        <v>6.55</v>
      </c>
      <c r="N256" s="28">
        <f t="shared" si="56"/>
        <v>0.76923076923076927</v>
      </c>
      <c r="O256" s="28">
        <f t="shared" si="66"/>
        <v>0.71153846153846168</v>
      </c>
      <c r="P256" s="28">
        <f t="shared" si="57"/>
        <v>0.71153846153846168</v>
      </c>
      <c r="Q256" s="28">
        <f t="shared" si="67"/>
        <v>0.58253261358524544</v>
      </c>
      <c r="T256" s="47"/>
      <c r="U256" s="41">
        <f t="shared" si="58"/>
        <v>6.9159509364636023</v>
      </c>
      <c r="V256" s="16"/>
      <c r="W256" s="41">
        <f t="shared" si="59"/>
        <v>6.8785463229848034</v>
      </c>
      <c r="Y256" s="41">
        <f t="shared" si="60"/>
        <v>3.7404613478798865E-2</v>
      </c>
      <c r="Z256" s="41">
        <f t="shared" si="61"/>
        <v>6.1945606639427359E-2</v>
      </c>
      <c r="AD256" s="48"/>
      <c r="AE256" s="45">
        <f t="shared" si="68"/>
        <v>6.9599999999999982</v>
      </c>
      <c r="AF256" s="45">
        <f t="shared" si="69"/>
        <v>9.555103348472993E-2</v>
      </c>
      <c r="AG256" s="27">
        <f t="shared" si="70"/>
        <v>7.1511020669694583</v>
      </c>
      <c r="AH256" s="27">
        <f t="shared" si="71"/>
        <v>6.7688979330305381</v>
      </c>
      <c r="AI256" s="49"/>
    </row>
    <row r="257" spans="1:35" x14ac:dyDescent="0.2">
      <c r="A257" s="14" t="s">
        <v>22</v>
      </c>
      <c r="B257" s="15">
        <v>40981</v>
      </c>
      <c r="C257" s="16">
        <v>6.91</v>
      </c>
      <c r="D257" s="16">
        <v>6.91</v>
      </c>
      <c r="E257" s="16">
        <v>6.98</v>
      </c>
      <c r="F257" s="16">
        <f t="shared" si="62"/>
        <v>9.9999999999997868E-3</v>
      </c>
      <c r="G257" s="14">
        <f t="shared" si="54"/>
        <v>9.9999999999997868E-3</v>
      </c>
      <c r="H257" s="14" t="str">
        <f t="shared" si="55"/>
        <v/>
      </c>
      <c r="I257" s="16">
        <f t="shared" si="63"/>
        <v>44.705882352941181</v>
      </c>
      <c r="K257" s="46"/>
      <c r="L257" s="16">
        <f t="shared" si="64"/>
        <v>7.07</v>
      </c>
      <c r="M257" s="16">
        <f t="shared" si="65"/>
        <v>6.55</v>
      </c>
      <c r="N257" s="28">
        <f t="shared" si="56"/>
        <v>0.69230769230769229</v>
      </c>
      <c r="O257" s="28">
        <f t="shared" si="66"/>
        <v>0.63641475483580778</v>
      </c>
      <c r="P257" s="28">
        <f t="shared" si="57"/>
        <v>0.63641475483580778</v>
      </c>
      <c r="Q257" s="28">
        <f t="shared" si="67"/>
        <v>0.52355825461088645</v>
      </c>
      <c r="T257" s="47"/>
      <c r="U257" s="41">
        <f t="shared" si="58"/>
        <v>6.9097601976388034</v>
      </c>
      <c r="V257" s="16"/>
      <c r="W257" s="41">
        <f t="shared" si="59"/>
        <v>6.8728300288235875</v>
      </c>
      <c r="Y257" s="41">
        <f t="shared" si="60"/>
        <v>3.6930168815215936E-2</v>
      </c>
      <c r="Z257" s="41">
        <f t="shared" si="61"/>
        <v>6.8080854929584475E-2</v>
      </c>
      <c r="AD257" s="48"/>
      <c r="AE257" s="45">
        <f t="shared" si="68"/>
        <v>6.9625000000000004</v>
      </c>
      <c r="AF257" s="45">
        <f t="shared" si="69"/>
        <v>9.5910114169465863E-2</v>
      </c>
      <c r="AG257" s="27">
        <f t="shared" si="70"/>
        <v>7.154320228338932</v>
      </c>
      <c r="AH257" s="27">
        <f t="shared" si="71"/>
        <v>6.7706797716610687</v>
      </c>
      <c r="AI257" s="49"/>
    </row>
    <row r="258" spans="1:35" x14ac:dyDescent="0.2">
      <c r="A258" s="14" t="s">
        <v>22</v>
      </c>
      <c r="B258" s="15">
        <v>40980</v>
      </c>
      <c r="C258" s="16">
        <v>6.9</v>
      </c>
      <c r="D258" s="16">
        <v>6.87</v>
      </c>
      <c r="E258" s="16">
        <v>6.95</v>
      </c>
      <c r="F258" s="16">
        <f t="shared" si="62"/>
        <v>4.0000000000000036E-2</v>
      </c>
      <c r="G258" s="14">
        <f t="shared" si="54"/>
        <v>4.0000000000000036E-2</v>
      </c>
      <c r="H258" s="14" t="str">
        <f t="shared" si="55"/>
        <v/>
      </c>
      <c r="I258" s="16">
        <f t="shared" si="63"/>
        <v>45.977011494252906</v>
      </c>
      <c r="K258" s="46"/>
      <c r="L258" s="16">
        <f t="shared" si="64"/>
        <v>7.07</v>
      </c>
      <c r="M258" s="16">
        <f t="shared" si="65"/>
        <v>6.55</v>
      </c>
      <c r="N258" s="28">
        <f t="shared" si="56"/>
        <v>0.67307692307692346</v>
      </c>
      <c r="O258" s="28">
        <f t="shared" si="66"/>
        <v>0.58342330184435476</v>
      </c>
      <c r="P258" s="28">
        <f t="shared" si="57"/>
        <v>0.58342330184435476</v>
      </c>
      <c r="Q258" s="28">
        <f t="shared" si="67"/>
        <v>0.48405308142150272</v>
      </c>
      <c r="T258" s="47"/>
      <c r="U258" s="41">
        <f t="shared" si="58"/>
        <v>6.9097165972094956</v>
      </c>
      <c r="V258" s="16"/>
      <c r="W258" s="41">
        <f t="shared" si="59"/>
        <v>6.8698564311294747</v>
      </c>
      <c r="Y258" s="41">
        <f t="shared" si="60"/>
        <v>3.9860166080020853E-2</v>
      </c>
      <c r="Z258" s="41">
        <f t="shared" si="61"/>
        <v>7.5868526458176599E-2</v>
      </c>
      <c r="AD258" s="48"/>
      <c r="AE258" s="45">
        <f t="shared" si="68"/>
        <v>6.9594999999999985</v>
      </c>
      <c r="AF258" s="45">
        <f t="shared" si="69"/>
        <v>9.8411127419616426E-2</v>
      </c>
      <c r="AG258" s="27">
        <f t="shared" si="70"/>
        <v>7.1563222548392309</v>
      </c>
      <c r="AH258" s="27">
        <f t="shared" si="71"/>
        <v>6.762677745160766</v>
      </c>
      <c r="AI258" s="49"/>
    </row>
    <row r="259" spans="1:35" x14ac:dyDescent="0.2">
      <c r="A259" s="14" t="s">
        <v>22</v>
      </c>
      <c r="B259" s="15">
        <v>40977</v>
      </c>
      <c r="C259" s="16">
        <v>6.86</v>
      </c>
      <c r="D259" s="16">
        <v>6.81</v>
      </c>
      <c r="E259" s="16">
        <v>6.94</v>
      </c>
      <c r="F259" s="16">
        <f t="shared" si="62"/>
        <v>-9.9999999999997868E-3</v>
      </c>
      <c r="G259" s="14" t="str">
        <f t="shared" ref="G259:G307" si="72">IF(F259&gt;0,F259,"")</f>
        <v/>
      </c>
      <c r="H259" s="14">
        <f t="shared" ref="H259:H307" si="73">IF(F259&lt;0,-F259,"")</f>
        <v>9.9999999999997868E-3</v>
      </c>
      <c r="I259" s="16">
        <f t="shared" si="63"/>
        <v>39.130434782608738</v>
      </c>
      <c r="K259" s="46"/>
      <c r="L259" s="16">
        <f t="shared" si="64"/>
        <v>7.12</v>
      </c>
      <c r="M259" s="16">
        <f t="shared" si="65"/>
        <v>6.55</v>
      </c>
      <c r="N259" s="28">
        <f t="shared" ref="N259:N295" si="74">(C259-M259)/(L259-M259)</f>
        <v>0.5438596491228076</v>
      </c>
      <c r="O259" s="28">
        <f t="shared" si="66"/>
        <v>0.55350877192982495</v>
      </c>
      <c r="P259" s="28">
        <f t="shared" ref="P259:P293" si="75">O259</f>
        <v>0.55350877192982495</v>
      </c>
      <c r="Q259" s="28">
        <f t="shared" si="67"/>
        <v>0.49236842105263168</v>
      </c>
      <c r="T259" s="47"/>
      <c r="U259" s="41">
        <f t="shared" ref="U259:U306" si="76">V$3*$C259+(1-V$3)*U260</f>
        <v>6.9114832512475859</v>
      </c>
      <c r="V259" s="16"/>
      <c r="W259" s="41">
        <f t="shared" ref="W259:W306" si="77">X$3*$C259+(1-X$3)*W260</f>
        <v>6.867444945619833</v>
      </c>
      <c r="Y259" s="41">
        <f t="shared" ref="Y259:Y306" si="78">U259-W259</f>
        <v>4.4038305627752905E-2</v>
      </c>
      <c r="Z259" s="41">
        <f t="shared" ref="Z259:Z299" si="79">AA$3*Y259+(1-AA$3)*Z260</f>
        <v>8.4870616552715522E-2</v>
      </c>
      <c r="AD259" s="48"/>
      <c r="AE259" s="45">
        <f t="shared" si="68"/>
        <v>6.9604999999999988</v>
      </c>
      <c r="AF259" s="45">
        <f t="shared" si="69"/>
        <v>9.7901736450381624E-2</v>
      </c>
      <c r="AG259" s="27">
        <f t="shared" si="70"/>
        <v>7.1563034729007624</v>
      </c>
      <c r="AH259" s="27">
        <f t="shared" si="71"/>
        <v>6.7646965270992352</v>
      </c>
      <c r="AI259" s="49"/>
    </row>
    <row r="260" spans="1:35" x14ac:dyDescent="0.2">
      <c r="A260" s="14" t="s">
        <v>22</v>
      </c>
      <c r="B260" s="15">
        <v>40976</v>
      </c>
      <c r="C260" s="16">
        <v>6.87</v>
      </c>
      <c r="D260" s="16">
        <v>6.77</v>
      </c>
      <c r="E260" s="16">
        <v>7.01</v>
      </c>
      <c r="F260" s="16">
        <f t="shared" ref="F260:F307" si="80">C260-C261</f>
        <v>-3.0000000000000249E-2</v>
      </c>
      <c r="G260" s="14" t="str">
        <f t="shared" si="72"/>
        <v/>
      </c>
      <c r="H260" s="14">
        <f t="shared" si="73"/>
        <v>3.0000000000000249E-2</v>
      </c>
      <c r="I260" s="16">
        <f t="shared" ref="I260:I323" si="81">100-100/(1+SUM(G260:G273)/SUM(H260:H273))</f>
        <v>37.11340206185568</v>
      </c>
      <c r="K260" s="46"/>
      <c r="L260" s="16">
        <f t="shared" ref="L260:L295" si="82">MAX(E260:E273)</f>
        <v>7.15</v>
      </c>
      <c r="M260" s="16">
        <f t="shared" ref="M260:M295" si="83">MIN(D260:D273)</f>
        <v>6.55</v>
      </c>
      <c r="N260" s="28">
        <f t="shared" si="74"/>
        <v>0.53333333333333333</v>
      </c>
      <c r="O260" s="28">
        <f t="shared" ref="O260:O323" si="84">AVERAGE(N260:N262)</f>
        <v>0.4277777777777782</v>
      </c>
      <c r="P260" s="28">
        <f t="shared" si="75"/>
        <v>0.4277777777777782</v>
      </c>
      <c r="Q260" s="28">
        <f t="shared" ref="Q260:Q323" si="85">AVERAGE(P260:P264)</f>
        <v>0.5166666666666665</v>
      </c>
      <c r="T260" s="47"/>
      <c r="U260" s="41">
        <f t="shared" si="76"/>
        <v>6.920843842383511</v>
      </c>
      <c r="V260" s="16"/>
      <c r="W260" s="41">
        <f t="shared" si="77"/>
        <v>6.8680405412694192</v>
      </c>
      <c r="Y260" s="41">
        <f t="shared" si="78"/>
        <v>5.2803301114091816E-2</v>
      </c>
      <c r="Z260" s="41">
        <f t="shared" si="79"/>
        <v>9.5078694283956169E-2</v>
      </c>
      <c r="AD260" s="48"/>
      <c r="AE260" s="45">
        <f t="shared" ref="AE260:AE323" si="86">AVERAGE(C260:C279)</f>
        <v>6.9644999999999992</v>
      </c>
      <c r="AF260" s="45">
        <f t="shared" ref="AF260:AF323" si="87">STDEVP(C260:C279)</f>
        <v>9.5313954906928428E-2</v>
      </c>
      <c r="AG260" s="27">
        <f t="shared" ref="AG260:AG270" si="88">AE260+2*AF260</f>
        <v>7.1551279098138565</v>
      </c>
      <c r="AH260" s="27">
        <f t="shared" ref="AH260:AH270" si="89">AE260-2*AF260</f>
        <v>6.773872090186142</v>
      </c>
      <c r="AI260" s="49"/>
    </row>
    <row r="261" spans="1:35" x14ac:dyDescent="0.2">
      <c r="A261" s="14" t="s">
        <v>22</v>
      </c>
      <c r="B261" s="15">
        <v>40975</v>
      </c>
      <c r="C261" s="16">
        <v>6.9</v>
      </c>
      <c r="D261" s="16">
        <v>6.7</v>
      </c>
      <c r="E261" s="16">
        <v>6.94</v>
      </c>
      <c r="F261" s="16">
        <f t="shared" si="80"/>
        <v>0.25</v>
      </c>
      <c r="G261" s="14">
        <f t="shared" si="72"/>
        <v>0.25</v>
      </c>
      <c r="H261" s="14" t="str">
        <f t="shared" si="73"/>
        <v/>
      </c>
      <c r="I261" s="16">
        <f t="shared" si="81"/>
        <v>43.137254901960802</v>
      </c>
      <c r="K261" s="46"/>
      <c r="L261" s="16">
        <f t="shared" si="82"/>
        <v>7.15</v>
      </c>
      <c r="M261" s="16">
        <f t="shared" si="83"/>
        <v>6.55</v>
      </c>
      <c r="N261" s="28">
        <f t="shared" si="74"/>
        <v>0.5833333333333337</v>
      </c>
      <c r="O261" s="28">
        <f t="shared" si="84"/>
        <v>0.41666666666666702</v>
      </c>
      <c r="P261" s="28">
        <f t="shared" si="75"/>
        <v>0.41666666666666702</v>
      </c>
      <c r="Q261" s="28">
        <f t="shared" si="85"/>
        <v>0.56277777777777738</v>
      </c>
      <c r="T261" s="47"/>
      <c r="U261" s="41">
        <f t="shared" si="76"/>
        <v>6.9300881773623315</v>
      </c>
      <c r="V261" s="16"/>
      <c r="W261" s="41">
        <f t="shared" si="77"/>
        <v>6.8678837845709735</v>
      </c>
      <c r="Y261" s="41">
        <f t="shared" si="78"/>
        <v>6.2204392791358032E-2</v>
      </c>
      <c r="Z261" s="41">
        <f t="shared" si="79"/>
        <v>0.10564754257642225</v>
      </c>
      <c r="AD261" s="48"/>
      <c r="AE261" s="45">
        <f t="shared" si="86"/>
        <v>6.9740000000000011</v>
      </c>
      <c r="AF261" s="45">
        <f t="shared" si="87"/>
        <v>9.4889409314211581E-2</v>
      </c>
      <c r="AG261" s="27">
        <f t="shared" si="88"/>
        <v>7.1637788186284244</v>
      </c>
      <c r="AH261" s="27">
        <f t="shared" si="89"/>
        <v>6.7842211813715778</v>
      </c>
      <c r="AI261" s="49"/>
    </row>
    <row r="262" spans="1:35" x14ac:dyDescent="0.2">
      <c r="A262" s="14" t="s">
        <v>22</v>
      </c>
      <c r="B262" s="15">
        <v>40974</v>
      </c>
      <c r="C262" s="16">
        <v>6.65</v>
      </c>
      <c r="D262" s="16">
        <v>6.55</v>
      </c>
      <c r="E262" s="16">
        <v>6.98</v>
      </c>
      <c r="F262" s="16">
        <f t="shared" si="80"/>
        <v>-0.34999999999999964</v>
      </c>
      <c r="G262" s="14" t="str">
        <f t="shared" si="72"/>
        <v/>
      </c>
      <c r="H262" s="14">
        <f t="shared" si="73"/>
        <v>0.34999999999999964</v>
      </c>
      <c r="I262" s="16">
        <f t="shared" si="81"/>
        <v>28.395061728395092</v>
      </c>
      <c r="K262" s="46"/>
      <c r="L262" s="16">
        <f t="shared" si="82"/>
        <v>7.15</v>
      </c>
      <c r="M262" s="16">
        <f t="shared" si="83"/>
        <v>6.55</v>
      </c>
      <c r="N262" s="28">
        <f t="shared" si="74"/>
        <v>0.16666666666666741</v>
      </c>
      <c r="O262" s="28">
        <f t="shared" si="84"/>
        <v>0.43888888888888883</v>
      </c>
      <c r="P262" s="28">
        <f t="shared" si="75"/>
        <v>0.43888888888888883</v>
      </c>
      <c r="Q262" s="28">
        <f t="shared" si="85"/>
        <v>0.60277777777777719</v>
      </c>
      <c r="T262" s="47"/>
      <c r="U262" s="41">
        <f t="shared" si="76"/>
        <v>6.9355587550645739</v>
      </c>
      <c r="V262" s="16"/>
      <c r="W262" s="41">
        <f t="shared" si="77"/>
        <v>6.8653144873366516</v>
      </c>
      <c r="Y262" s="41">
        <f t="shared" si="78"/>
        <v>7.0244267727922249E-2</v>
      </c>
      <c r="Z262" s="41">
        <f t="shared" si="79"/>
        <v>0.11650833002268829</v>
      </c>
      <c r="AD262" s="48"/>
      <c r="AE262" s="45">
        <f t="shared" si="86"/>
        <v>6.9760000000000009</v>
      </c>
      <c r="AF262" s="45">
        <f t="shared" si="87"/>
        <v>9.372299611087978E-2</v>
      </c>
      <c r="AG262" s="27">
        <f t="shared" si="88"/>
        <v>7.1634459922217602</v>
      </c>
      <c r="AH262" s="27">
        <f t="shared" si="89"/>
        <v>6.7885540077782416</v>
      </c>
      <c r="AI262" s="49"/>
    </row>
    <row r="263" spans="1:35" x14ac:dyDescent="0.2">
      <c r="A263" s="14" t="s">
        <v>22</v>
      </c>
      <c r="B263" s="15">
        <v>40973</v>
      </c>
      <c r="C263" s="16">
        <v>7</v>
      </c>
      <c r="D263" s="16">
        <v>6.96</v>
      </c>
      <c r="E263" s="16">
        <v>7.02</v>
      </c>
      <c r="F263" s="16">
        <f t="shared" si="80"/>
        <v>-9.9999999999997868E-3</v>
      </c>
      <c r="G263" s="14" t="str">
        <f t="shared" si="72"/>
        <v/>
      </c>
      <c r="H263" s="14">
        <f t="shared" si="73"/>
        <v>9.9999999999997868E-3</v>
      </c>
      <c r="I263" s="16">
        <f t="shared" si="81"/>
        <v>62.295081967213115</v>
      </c>
      <c r="K263" s="46"/>
      <c r="L263" s="16">
        <f t="shared" si="82"/>
        <v>7.15</v>
      </c>
      <c r="M263" s="16">
        <f t="shared" si="83"/>
        <v>6.85</v>
      </c>
      <c r="N263" s="28">
        <f t="shared" si="74"/>
        <v>0.5</v>
      </c>
      <c r="O263" s="28">
        <f t="shared" si="84"/>
        <v>0.62499999999999944</v>
      </c>
      <c r="P263" s="28">
        <f t="shared" si="75"/>
        <v>0.62499999999999944</v>
      </c>
      <c r="Q263" s="28">
        <f t="shared" si="85"/>
        <v>0.62999999999999945</v>
      </c>
      <c r="T263" s="47"/>
      <c r="U263" s="41">
        <f t="shared" si="76"/>
        <v>6.9874785287126784</v>
      </c>
      <c r="V263" s="16"/>
      <c r="W263" s="41">
        <f t="shared" si="77"/>
        <v>6.8825396463235835</v>
      </c>
      <c r="Y263" s="41">
        <f t="shared" si="78"/>
        <v>0.10493888238909488</v>
      </c>
      <c r="Z263" s="41">
        <f t="shared" si="79"/>
        <v>0.12807434559637978</v>
      </c>
      <c r="AD263" s="48"/>
      <c r="AE263" s="45">
        <f t="shared" si="86"/>
        <v>6.9885000000000019</v>
      </c>
      <c r="AF263" s="45">
        <f t="shared" si="87"/>
        <v>6.0022912291890627E-2</v>
      </c>
      <c r="AG263" s="27">
        <f t="shared" si="88"/>
        <v>7.1085458245837829</v>
      </c>
      <c r="AH263" s="27">
        <f t="shared" si="89"/>
        <v>6.8684541754162209</v>
      </c>
      <c r="AI263" s="49"/>
    </row>
    <row r="264" spans="1:35" x14ac:dyDescent="0.2">
      <c r="A264" s="14" t="s">
        <v>22</v>
      </c>
      <c r="B264" s="15">
        <v>40970</v>
      </c>
      <c r="C264" s="16">
        <v>7.01</v>
      </c>
      <c r="D264" s="16">
        <v>6.98</v>
      </c>
      <c r="E264" s="16">
        <v>7.07</v>
      </c>
      <c r="F264" s="16">
        <f t="shared" si="80"/>
        <v>-3.0000000000000249E-2</v>
      </c>
      <c r="G264" s="14" t="str">
        <f t="shared" si="72"/>
        <v/>
      </c>
      <c r="H264" s="14">
        <f t="shared" si="73"/>
        <v>3.0000000000000249E-2</v>
      </c>
      <c r="I264" s="16">
        <f t="shared" si="81"/>
        <v>56.716417910447738</v>
      </c>
      <c r="K264" s="46"/>
      <c r="L264" s="16">
        <f t="shared" si="82"/>
        <v>7.15</v>
      </c>
      <c r="M264" s="16">
        <f t="shared" si="83"/>
        <v>6.75</v>
      </c>
      <c r="N264" s="28">
        <f t="shared" si="74"/>
        <v>0.64999999999999891</v>
      </c>
      <c r="O264" s="28">
        <f t="shared" si="84"/>
        <v>0.67499999999999905</v>
      </c>
      <c r="P264" s="28">
        <f t="shared" si="75"/>
        <v>0.67499999999999905</v>
      </c>
      <c r="Q264" s="28">
        <f t="shared" si="85"/>
        <v>0.62113475177304911</v>
      </c>
      <c r="T264" s="47"/>
      <c r="U264" s="41">
        <f t="shared" si="76"/>
        <v>6.9852018975695289</v>
      </c>
      <c r="V264" s="16"/>
      <c r="W264" s="41">
        <f t="shared" si="77"/>
        <v>6.8731428180294705</v>
      </c>
      <c r="Y264" s="41">
        <f t="shared" si="78"/>
        <v>0.11205907954005845</v>
      </c>
      <c r="Z264" s="41">
        <f t="shared" si="79"/>
        <v>0.133858211398201</v>
      </c>
      <c r="AD264" s="48"/>
      <c r="AE264" s="45">
        <f t="shared" si="86"/>
        <v>6.979000000000001</v>
      </c>
      <c r="AF264" s="45">
        <f t="shared" si="87"/>
        <v>7.1407282541768813E-2</v>
      </c>
      <c r="AG264" s="27">
        <f t="shared" si="88"/>
        <v>7.1218145650835387</v>
      </c>
      <c r="AH264" s="27">
        <f t="shared" si="89"/>
        <v>6.8361854349164632</v>
      </c>
      <c r="AI264" s="49"/>
    </row>
    <row r="265" spans="1:35" x14ac:dyDescent="0.2">
      <c r="A265" s="14" t="s">
        <v>22</v>
      </c>
      <c r="B265" s="15">
        <v>40969</v>
      </c>
      <c r="C265" s="16">
        <v>7.04</v>
      </c>
      <c r="D265" s="16">
        <v>7.01</v>
      </c>
      <c r="E265" s="16">
        <v>7.05</v>
      </c>
      <c r="F265" s="16">
        <f t="shared" si="80"/>
        <v>3.0000000000000249E-2</v>
      </c>
      <c r="G265" s="14">
        <f t="shared" si="72"/>
        <v>3.0000000000000249E-2</v>
      </c>
      <c r="H265" s="14" t="str">
        <f t="shared" si="73"/>
        <v/>
      </c>
      <c r="I265" s="16">
        <f t="shared" si="81"/>
        <v>57.575757575757521</v>
      </c>
      <c r="K265" s="46"/>
      <c r="L265" s="16">
        <f t="shared" si="82"/>
        <v>7.15</v>
      </c>
      <c r="M265" s="16">
        <f t="shared" si="83"/>
        <v>6.75</v>
      </c>
      <c r="N265" s="28">
        <f t="shared" si="74"/>
        <v>0.72499999999999942</v>
      </c>
      <c r="O265" s="28">
        <f t="shared" si="84"/>
        <v>0.65833333333333277</v>
      </c>
      <c r="P265" s="28">
        <f t="shared" si="75"/>
        <v>0.65833333333333277</v>
      </c>
      <c r="Q265" s="28">
        <f t="shared" si="85"/>
        <v>0.610417651694247</v>
      </c>
      <c r="T265" s="47"/>
      <c r="U265" s="41">
        <f t="shared" si="76"/>
        <v>6.9806931516730799</v>
      </c>
      <c r="V265" s="16"/>
      <c r="W265" s="41">
        <f t="shared" si="77"/>
        <v>6.8621942434718282</v>
      </c>
      <c r="Y265" s="41">
        <f t="shared" si="78"/>
        <v>0.11849890820125175</v>
      </c>
      <c r="Z265" s="41">
        <f t="shared" si="79"/>
        <v>0.13930799436273664</v>
      </c>
      <c r="AD265" s="48"/>
      <c r="AE265" s="45">
        <f t="shared" si="86"/>
        <v>6.9625000000000004</v>
      </c>
      <c r="AF265" s="45">
        <f t="shared" si="87"/>
        <v>9.6170421648238649E-2</v>
      </c>
      <c r="AG265" s="27">
        <f t="shared" si="88"/>
        <v>7.1548408432964781</v>
      </c>
      <c r="AH265" s="27">
        <f t="shared" si="89"/>
        <v>6.7701591567035226</v>
      </c>
      <c r="AI265" s="49"/>
    </row>
    <row r="266" spans="1:35" x14ac:dyDescent="0.2">
      <c r="A266" s="14" t="s">
        <v>22</v>
      </c>
      <c r="B266" s="15">
        <v>40968</v>
      </c>
      <c r="C266" s="16">
        <v>7.01</v>
      </c>
      <c r="D266" s="16">
        <v>6.99</v>
      </c>
      <c r="E266" s="16">
        <v>7.05</v>
      </c>
      <c r="F266" s="16">
        <f t="shared" si="80"/>
        <v>1.9999999999999574E-2</v>
      </c>
      <c r="G266" s="14">
        <f t="shared" si="72"/>
        <v>1.9999999999999574E-2</v>
      </c>
      <c r="H266" s="14" t="str">
        <f t="shared" si="73"/>
        <v/>
      </c>
      <c r="I266" s="16">
        <f t="shared" si="81"/>
        <v>46.666666666666679</v>
      </c>
      <c r="K266" s="46"/>
      <c r="L266" s="16">
        <f t="shared" si="82"/>
        <v>7.15</v>
      </c>
      <c r="M266" s="16">
        <f t="shared" si="83"/>
        <v>6.75</v>
      </c>
      <c r="N266" s="28">
        <f t="shared" si="74"/>
        <v>0.64999999999999891</v>
      </c>
      <c r="O266" s="28">
        <f t="shared" si="84"/>
        <v>0.61666666666666625</v>
      </c>
      <c r="P266" s="28">
        <f t="shared" si="75"/>
        <v>0.61666666666666625</v>
      </c>
      <c r="Q266" s="28">
        <f t="shared" si="85"/>
        <v>0.61247832939322255</v>
      </c>
      <c r="T266" s="47"/>
      <c r="U266" s="41">
        <f t="shared" si="76"/>
        <v>6.9699100883409137</v>
      </c>
      <c r="V266" s="16"/>
      <c r="W266" s="41">
        <f t="shared" si="77"/>
        <v>6.8479697829495736</v>
      </c>
      <c r="Y266" s="41">
        <f t="shared" si="78"/>
        <v>0.12194030539134015</v>
      </c>
      <c r="Z266" s="41">
        <f t="shared" si="79"/>
        <v>0.14451026590310784</v>
      </c>
      <c r="AD266" s="48"/>
      <c r="AE266" s="45">
        <f t="shared" si="86"/>
        <v>6.944</v>
      </c>
      <c r="AF266" s="45">
        <f t="shared" si="87"/>
        <v>0.11350770898930174</v>
      </c>
      <c r="AG266" s="27">
        <f t="shared" si="88"/>
        <v>7.1710154179786034</v>
      </c>
      <c r="AH266" s="27">
        <f t="shared" si="89"/>
        <v>6.7169845820213965</v>
      </c>
      <c r="AI266" s="49"/>
    </row>
    <row r="267" spans="1:35" x14ac:dyDescent="0.2">
      <c r="A267" s="14" t="s">
        <v>22</v>
      </c>
      <c r="B267" s="15">
        <v>40967</v>
      </c>
      <c r="C267" s="16">
        <v>6.99</v>
      </c>
      <c r="D267" s="16">
        <v>6.97</v>
      </c>
      <c r="E267" s="16">
        <v>7.05</v>
      </c>
      <c r="F267" s="16">
        <f t="shared" si="80"/>
        <v>0</v>
      </c>
      <c r="G267" s="14" t="str">
        <f t="shared" si="72"/>
        <v/>
      </c>
      <c r="H267" s="14" t="str">
        <f t="shared" si="73"/>
        <v/>
      </c>
      <c r="I267" s="16">
        <f t="shared" si="81"/>
        <v>52.941176470588225</v>
      </c>
      <c r="K267" s="46"/>
      <c r="L267" s="16">
        <f t="shared" si="82"/>
        <v>7.15</v>
      </c>
      <c r="M267" s="16">
        <f t="shared" si="83"/>
        <v>6.75</v>
      </c>
      <c r="N267" s="28">
        <f t="shared" si="74"/>
        <v>0.6</v>
      </c>
      <c r="O267" s="28">
        <f t="shared" si="84"/>
        <v>0.57499999999999984</v>
      </c>
      <c r="P267" s="28">
        <f t="shared" si="75"/>
        <v>0.57499999999999984</v>
      </c>
      <c r="Q267" s="28">
        <f t="shared" si="85"/>
        <v>0.63823476379372468</v>
      </c>
      <c r="T267" s="47"/>
      <c r="U267" s="41">
        <f t="shared" si="76"/>
        <v>6.9626210134938074</v>
      </c>
      <c r="V267" s="16"/>
      <c r="W267" s="41">
        <f t="shared" si="77"/>
        <v>6.8350073655855397</v>
      </c>
      <c r="Y267" s="41">
        <f t="shared" si="78"/>
        <v>0.12761364790826768</v>
      </c>
      <c r="Z267" s="41">
        <f t="shared" si="79"/>
        <v>0.15015275603104974</v>
      </c>
      <c r="AD267" s="48"/>
      <c r="AE267" s="45">
        <f t="shared" si="86"/>
        <v>6.926499999999999</v>
      </c>
      <c r="AF267" s="45">
        <f t="shared" si="87"/>
        <v>0.12803417512523757</v>
      </c>
      <c r="AG267" s="27">
        <f t="shared" si="88"/>
        <v>7.1825683502504738</v>
      </c>
      <c r="AH267" s="27">
        <f t="shared" si="89"/>
        <v>6.6704316497495242</v>
      </c>
      <c r="AI267" s="49"/>
    </row>
    <row r="268" spans="1:35" x14ac:dyDescent="0.2">
      <c r="A268" s="14" t="s">
        <v>22</v>
      </c>
      <c r="B268" s="15">
        <v>40966</v>
      </c>
      <c r="C268" s="16">
        <v>6.99</v>
      </c>
      <c r="D268" s="16">
        <v>6.96</v>
      </c>
      <c r="E268" s="16">
        <v>7.03</v>
      </c>
      <c r="F268" s="16">
        <f t="shared" si="80"/>
        <v>3.0000000000000249E-2</v>
      </c>
      <c r="G268" s="14">
        <f t="shared" si="72"/>
        <v>3.0000000000000249E-2</v>
      </c>
      <c r="H268" s="14" t="str">
        <f t="shared" si="73"/>
        <v/>
      </c>
      <c r="I268" s="16">
        <f t="shared" si="81"/>
        <v>55.056179775280889</v>
      </c>
      <c r="K268" s="46"/>
      <c r="L268" s="16">
        <f t="shared" si="82"/>
        <v>7.15</v>
      </c>
      <c r="M268" s="16">
        <f t="shared" si="83"/>
        <v>6.75</v>
      </c>
      <c r="N268" s="28">
        <f t="shared" si="74"/>
        <v>0.6</v>
      </c>
      <c r="O268" s="28">
        <f t="shared" si="84"/>
        <v>0.58067375886524786</v>
      </c>
      <c r="P268" s="28">
        <f t="shared" si="75"/>
        <v>0.58067375886524786</v>
      </c>
      <c r="Q268" s="28">
        <f t="shared" si="85"/>
        <v>0.6908430500460786</v>
      </c>
      <c r="T268" s="47"/>
      <c r="U268" s="41">
        <f t="shared" si="76"/>
        <v>6.9576430159472267</v>
      </c>
      <c r="V268" s="16"/>
      <c r="W268" s="41">
        <f t="shared" si="77"/>
        <v>6.8226079548323826</v>
      </c>
      <c r="Y268" s="41">
        <f t="shared" si="78"/>
        <v>0.13503506111484409</v>
      </c>
      <c r="Z268" s="41">
        <f t="shared" si="79"/>
        <v>0.15578753306174525</v>
      </c>
      <c r="AD268" s="48"/>
      <c r="AE268" s="45">
        <f t="shared" si="86"/>
        <v>6.9050000000000011</v>
      </c>
      <c r="AF268" s="45">
        <f t="shared" si="87"/>
        <v>0.14981655449248596</v>
      </c>
      <c r="AG268" s="27">
        <f t="shared" si="88"/>
        <v>7.2046331089849733</v>
      </c>
      <c r="AH268" s="27">
        <f t="shared" si="89"/>
        <v>6.6053668910150289</v>
      </c>
      <c r="AI268" s="49"/>
    </row>
    <row r="269" spans="1:35" x14ac:dyDescent="0.2">
      <c r="A269" s="14" t="s">
        <v>22</v>
      </c>
      <c r="B269" s="15">
        <v>40963</v>
      </c>
      <c r="C269" s="16">
        <v>6.96</v>
      </c>
      <c r="D269" s="16">
        <v>6.94</v>
      </c>
      <c r="E269" s="16">
        <v>7.03</v>
      </c>
      <c r="F269" s="16">
        <f t="shared" si="80"/>
        <v>-9.9999999999997868E-3</v>
      </c>
      <c r="G269" s="14" t="str">
        <f t="shared" si="72"/>
        <v/>
      </c>
      <c r="H269" s="14">
        <f t="shared" si="73"/>
        <v>9.9999999999997868E-3</v>
      </c>
      <c r="I269" s="16">
        <f t="shared" si="81"/>
        <v>57.894736842105274</v>
      </c>
      <c r="K269" s="46"/>
      <c r="L269" s="16">
        <f t="shared" si="82"/>
        <v>7.15</v>
      </c>
      <c r="M269" s="16">
        <f t="shared" si="83"/>
        <v>6.75</v>
      </c>
      <c r="N269" s="28">
        <f t="shared" si="74"/>
        <v>0.52499999999999947</v>
      </c>
      <c r="O269" s="28">
        <f t="shared" si="84"/>
        <v>0.62141449960598827</v>
      </c>
      <c r="P269" s="28">
        <f t="shared" si="75"/>
        <v>0.62141449960598827</v>
      </c>
      <c r="Q269" s="28">
        <f t="shared" si="85"/>
        <v>0.75858642579522428</v>
      </c>
      <c r="T269" s="47"/>
      <c r="U269" s="41">
        <f t="shared" si="76"/>
        <v>6.9517599279376316</v>
      </c>
      <c r="V269" s="16"/>
      <c r="W269" s="41">
        <f t="shared" si="77"/>
        <v>6.8092165912189735</v>
      </c>
      <c r="Y269" s="41">
        <f t="shared" si="78"/>
        <v>0.14254333671865815</v>
      </c>
      <c r="Z269" s="41">
        <f t="shared" si="79"/>
        <v>0.16097565104847053</v>
      </c>
      <c r="AD269" s="48"/>
      <c r="AE269" s="45">
        <f t="shared" si="86"/>
        <v>6.8839999999999986</v>
      </c>
      <c r="AF269" s="45">
        <f t="shared" si="87"/>
        <v>0.16508785539826967</v>
      </c>
      <c r="AG269" s="27">
        <f t="shared" si="88"/>
        <v>7.2141757107965381</v>
      </c>
      <c r="AH269" s="27">
        <f t="shared" si="89"/>
        <v>6.5538242892034591</v>
      </c>
      <c r="AI269" s="49"/>
    </row>
    <row r="270" spans="1:35" x14ac:dyDescent="0.2">
      <c r="A270" s="14" t="s">
        <v>22</v>
      </c>
      <c r="B270" s="15">
        <v>40962</v>
      </c>
      <c r="C270" s="16">
        <v>6.97</v>
      </c>
      <c r="D270" s="16">
        <v>6.96</v>
      </c>
      <c r="E270" s="16">
        <v>7</v>
      </c>
      <c r="F270" s="16">
        <f t="shared" si="80"/>
        <v>-3.0000000000000249E-2</v>
      </c>
      <c r="G270" s="14" t="str">
        <f t="shared" si="72"/>
        <v/>
      </c>
      <c r="H270" s="14">
        <f t="shared" si="73"/>
        <v>3.0000000000000249E-2</v>
      </c>
      <c r="I270" s="16">
        <f t="shared" si="81"/>
        <v>63.551401869158866</v>
      </c>
      <c r="K270" s="46"/>
      <c r="L270" s="16">
        <f t="shared" si="82"/>
        <v>7.15</v>
      </c>
      <c r="M270" s="16">
        <f t="shared" si="83"/>
        <v>6.68</v>
      </c>
      <c r="N270" s="28">
        <f t="shared" si="74"/>
        <v>0.61702127659574391</v>
      </c>
      <c r="O270" s="28">
        <f t="shared" si="84"/>
        <v>0.66863672182821032</v>
      </c>
      <c r="P270" s="28">
        <f t="shared" si="75"/>
        <v>0.66863672182821032</v>
      </c>
      <c r="Q270" s="28">
        <f t="shared" si="85"/>
        <v>0.81763685920735996</v>
      </c>
      <c r="T270" s="47"/>
      <c r="U270" s="41">
        <f t="shared" si="76"/>
        <v>6.950261733017201</v>
      </c>
      <c r="V270" s="16"/>
      <c r="W270" s="41">
        <f t="shared" si="77"/>
        <v>6.797153918516492</v>
      </c>
      <c r="Y270" s="41">
        <f t="shared" si="78"/>
        <v>0.15310781450070898</v>
      </c>
      <c r="Z270" s="41">
        <f t="shared" si="79"/>
        <v>0.1655837296309236</v>
      </c>
      <c r="AD270" s="48"/>
      <c r="AE270" s="45">
        <f t="shared" si="86"/>
        <v>6.8680000000000003</v>
      </c>
      <c r="AF270" s="45">
        <f t="shared" si="87"/>
        <v>0.17229625648864227</v>
      </c>
      <c r="AG270" s="27">
        <f t="shared" si="88"/>
        <v>7.2125925129772845</v>
      </c>
      <c r="AH270" s="27">
        <f t="shared" si="89"/>
        <v>6.5234074870227161</v>
      </c>
      <c r="AI270" s="49"/>
    </row>
    <row r="271" spans="1:35" x14ac:dyDescent="0.2">
      <c r="A271" s="14" t="s">
        <v>22</v>
      </c>
      <c r="B271" s="15">
        <v>40961</v>
      </c>
      <c r="C271" s="16">
        <v>7</v>
      </c>
      <c r="D271" s="16">
        <v>6.96</v>
      </c>
      <c r="E271" s="16">
        <v>7</v>
      </c>
      <c r="F271" s="16">
        <f t="shared" si="80"/>
        <v>3.0000000000000249E-2</v>
      </c>
      <c r="G271" s="14">
        <f t="shared" si="72"/>
        <v>3.0000000000000249E-2</v>
      </c>
      <c r="H271" s="14" t="str">
        <f t="shared" si="73"/>
        <v/>
      </c>
      <c r="I271" s="16">
        <f t="shared" si="81"/>
        <v>65.714285714285708</v>
      </c>
      <c r="K271" s="46"/>
      <c r="L271" s="16">
        <f t="shared" si="82"/>
        <v>7.15</v>
      </c>
      <c r="M271" s="16">
        <f t="shared" si="83"/>
        <v>6.61</v>
      </c>
      <c r="N271" s="28">
        <f t="shared" si="74"/>
        <v>0.72222222222222154</v>
      </c>
      <c r="O271" s="28">
        <f t="shared" si="84"/>
        <v>0.74544883866917677</v>
      </c>
      <c r="P271" s="28">
        <f t="shared" si="75"/>
        <v>0.74544883866917677</v>
      </c>
      <c r="Q271" s="28">
        <f t="shared" si="85"/>
        <v>0.83867141960362268</v>
      </c>
      <c r="T271" s="47"/>
      <c r="U271" s="41">
        <f t="shared" si="76"/>
        <v>6.9466729572021464</v>
      </c>
      <c r="V271" s="16"/>
      <c r="W271" s="41">
        <f t="shared" si="77"/>
        <v>6.7833262319978109</v>
      </c>
      <c r="Y271" s="41">
        <f t="shared" si="78"/>
        <v>0.16334672520433546</v>
      </c>
      <c r="Z271" s="41">
        <f t="shared" si="79"/>
        <v>0.16870270841347726</v>
      </c>
      <c r="AD271" s="48"/>
      <c r="AE271" s="45">
        <f t="shared" si="86"/>
        <v>6.8509999999999991</v>
      </c>
      <c r="AF271" s="45">
        <f t="shared" si="87"/>
        <v>0.17807021087200411</v>
      </c>
      <c r="AG271" s="27">
        <f t="shared" ref="AG271:AG334" si="90">AE271+2*AF271</f>
        <v>7.2071404217440076</v>
      </c>
      <c r="AH271" s="27">
        <f t="shared" ref="AH271:AH334" si="91">AE271-2*AF271</f>
        <v>6.4948595782559906</v>
      </c>
      <c r="AI271" s="49"/>
    </row>
    <row r="272" spans="1:35" x14ac:dyDescent="0.2">
      <c r="A272" s="14" t="s">
        <v>22</v>
      </c>
      <c r="B272" s="15">
        <v>40960</v>
      </c>
      <c r="C272" s="16">
        <v>6.97</v>
      </c>
      <c r="D272" s="16">
        <v>6.93</v>
      </c>
      <c r="E272" s="16">
        <v>7.12</v>
      </c>
      <c r="F272" s="16">
        <f t="shared" si="80"/>
        <v>-8.9999999999999858E-2</v>
      </c>
      <c r="G272" s="14" t="str">
        <f t="shared" si="72"/>
        <v/>
      </c>
      <c r="H272" s="14">
        <f t="shared" si="73"/>
        <v>8.9999999999999858E-2</v>
      </c>
      <c r="I272" s="16">
        <f t="shared" si="81"/>
        <v>65.048543689320354</v>
      </c>
      <c r="K272" s="46"/>
      <c r="L272" s="16">
        <f t="shared" si="82"/>
        <v>7.15</v>
      </c>
      <c r="M272" s="16">
        <f t="shared" si="83"/>
        <v>6.61</v>
      </c>
      <c r="N272" s="28">
        <f t="shared" si="74"/>
        <v>0.66666666666666552</v>
      </c>
      <c r="O272" s="28">
        <f t="shared" si="84"/>
        <v>0.83804143126176955</v>
      </c>
      <c r="P272" s="28">
        <f t="shared" si="75"/>
        <v>0.83804143126176955</v>
      </c>
      <c r="Q272" s="28">
        <f t="shared" si="85"/>
        <v>0.83005784234597768</v>
      </c>
      <c r="T272" s="47"/>
      <c r="U272" s="41">
        <f t="shared" si="76"/>
        <v>6.9369771312389004</v>
      </c>
      <c r="V272" s="16"/>
      <c r="W272" s="41">
        <f t="shared" si="77"/>
        <v>6.7659923305576362</v>
      </c>
      <c r="Y272" s="41">
        <f t="shared" si="78"/>
        <v>0.1709848006812642</v>
      </c>
      <c r="Z272" s="41">
        <f t="shared" si="79"/>
        <v>0.17004170421576267</v>
      </c>
      <c r="AD272" s="48"/>
      <c r="AE272" s="45">
        <f t="shared" si="86"/>
        <v>6.8305000000000025</v>
      </c>
      <c r="AF272" s="45">
        <f t="shared" si="87"/>
        <v>0.18326142529184916</v>
      </c>
      <c r="AG272" s="27">
        <f t="shared" si="90"/>
        <v>7.1970228505837008</v>
      </c>
      <c r="AH272" s="27">
        <f t="shared" si="91"/>
        <v>6.4639771494163041</v>
      </c>
      <c r="AI272" s="49"/>
    </row>
    <row r="273" spans="1:35" x14ac:dyDescent="0.2">
      <c r="A273" s="14" t="s">
        <v>22</v>
      </c>
      <c r="B273" s="15">
        <v>40959</v>
      </c>
      <c r="C273" s="16">
        <v>7.06</v>
      </c>
      <c r="D273" s="16">
        <v>7.06</v>
      </c>
      <c r="E273" s="16">
        <v>7.15</v>
      </c>
      <c r="F273" s="16">
        <f t="shared" si="80"/>
        <v>-6.0000000000000497E-2</v>
      </c>
      <c r="G273" s="14" t="str">
        <f t="shared" si="72"/>
        <v/>
      </c>
      <c r="H273" s="14">
        <f t="shared" si="73"/>
        <v>6.0000000000000497E-2</v>
      </c>
      <c r="I273" s="16">
        <f t="shared" si="81"/>
        <v>74.038461538461519</v>
      </c>
      <c r="K273" s="46"/>
      <c r="L273" s="16">
        <f t="shared" si="82"/>
        <v>7.15</v>
      </c>
      <c r="M273" s="16">
        <f t="shared" si="83"/>
        <v>6.56</v>
      </c>
      <c r="N273" s="28">
        <f t="shared" si="74"/>
        <v>0.84745762711864303</v>
      </c>
      <c r="O273" s="28">
        <f t="shared" si="84"/>
        <v>0.91939063761097639</v>
      </c>
      <c r="P273" s="28">
        <f t="shared" si="75"/>
        <v>0.91939063761097639</v>
      </c>
      <c r="Q273" s="28">
        <f t="shared" si="85"/>
        <v>0.79578288942695719</v>
      </c>
      <c r="T273" s="47"/>
      <c r="U273" s="41">
        <f t="shared" si="76"/>
        <v>6.9309729732823371</v>
      </c>
      <c r="V273" s="16"/>
      <c r="W273" s="41">
        <f t="shared" si="77"/>
        <v>6.7496717170022471</v>
      </c>
      <c r="Y273" s="41">
        <f t="shared" si="78"/>
        <v>0.18130125628008997</v>
      </c>
      <c r="Z273" s="41">
        <f t="shared" si="79"/>
        <v>0.1698059300993873</v>
      </c>
      <c r="AD273" s="48"/>
      <c r="AE273" s="45">
        <f t="shared" si="86"/>
        <v>6.8125</v>
      </c>
      <c r="AF273" s="45">
        <f t="shared" si="87"/>
        <v>0.18632968094214084</v>
      </c>
      <c r="AG273" s="27">
        <f t="shared" si="90"/>
        <v>7.1851593618842813</v>
      </c>
      <c r="AH273" s="27">
        <f t="shared" si="91"/>
        <v>6.4398406381157187</v>
      </c>
      <c r="AI273" s="49"/>
    </row>
    <row r="274" spans="1:35" x14ac:dyDescent="0.2">
      <c r="A274" s="14" t="s">
        <v>22</v>
      </c>
      <c r="B274" s="15">
        <v>40956</v>
      </c>
      <c r="C274" s="16">
        <v>7.12</v>
      </c>
      <c r="D274" s="16">
        <v>6.98</v>
      </c>
      <c r="E274" s="16">
        <v>7.12</v>
      </c>
      <c r="F274" s="16">
        <f t="shared" si="80"/>
        <v>8.0000000000000071E-2</v>
      </c>
      <c r="G274" s="14">
        <f t="shared" si="72"/>
        <v>8.0000000000000071E-2</v>
      </c>
      <c r="H274" s="14" t="str">
        <f t="shared" si="73"/>
        <v/>
      </c>
      <c r="I274" s="16">
        <f t="shared" si="81"/>
        <v>77.777777777777743</v>
      </c>
      <c r="K274" s="46"/>
      <c r="L274" s="16">
        <f t="shared" si="82"/>
        <v>7.12</v>
      </c>
      <c r="M274" s="16">
        <f t="shared" si="83"/>
        <v>6.53</v>
      </c>
      <c r="N274" s="28">
        <f t="shared" si="74"/>
        <v>1</v>
      </c>
      <c r="O274" s="28">
        <f t="shared" si="84"/>
        <v>0.91666666666666685</v>
      </c>
      <c r="P274" s="28">
        <f t="shared" si="75"/>
        <v>0.91666666666666685</v>
      </c>
      <c r="Q274" s="28">
        <f t="shared" si="85"/>
        <v>0.7704196933010492</v>
      </c>
      <c r="T274" s="47"/>
      <c r="U274" s="41">
        <f t="shared" si="76"/>
        <v>6.9075135138791257</v>
      </c>
      <c r="V274" s="16"/>
      <c r="W274" s="41">
        <f t="shared" si="77"/>
        <v>6.7248454543624261</v>
      </c>
      <c r="Y274" s="41">
        <f t="shared" si="78"/>
        <v>0.18266805951669962</v>
      </c>
      <c r="Z274" s="41">
        <f t="shared" si="79"/>
        <v>0.16693209855421162</v>
      </c>
      <c r="AD274" s="48"/>
      <c r="AE274" s="45">
        <f t="shared" si="86"/>
        <v>6.7900000000000009</v>
      </c>
      <c r="AF274" s="45">
        <f t="shared" si="87"/>
        <v>0.18220867158288601</v>
      </c>
      <c r="AG274" s="27">
        <f t="shared" si="90"/>
        <v>7.1544173431657727</v>
      </c>
      <c r="AH274" s="27">
        <f t="shared" si="91"/>
        <v>6.4255826568342291</v>
      </c>
      <c r="AI274" s="49"/>
    </row>
    <row r="275" spans="1:35" x14ac:dyDescent="0.2">
      <c r="A275" s="14" t="s">
        <v>22</v>
      </c>
      <c r="B275" s="15">
        <v>40955</v>
      </c>
      <c r="C275" s="16">
        <v>7.04</v>
      </c>
      <c r="D275" s="16">
        <v>6.93</v>
      </c>
      <c r="E275" s="16">
        <v>7.04</v>
      </c>
      <c r="F275" s="16">
        <f t="shared" si="80"/>
        <v>4.0000000000000036E-2</v>
      </c>
      <c r="G275" s="14">
        <f t="shared" si="72"/>
        <v>4.0000000000000036E-2</v>
      </c>
      <c r="H275" s="14" t="str">
        <f t="shared" si="73"/>
        <v/>
      </c>
      <c r="I275" s="16">
        <f t="shared" si="81"/>
        <v>70.408163265306129</v>
      </c>
      <c r="K275" s="46"/>
      <c r="L275" s="16">
        <f t="shared" si="82"/>
        <v>7.09</v>
      </c>
      <c r="M275" s="16">
        <f t="shared" si="83"/>
        <v>6.53</v>
      </c>
      <c r="N275" s="28">
        <f t="shared" si="74"/>
        <v>0.91071428571428592</v>
      </c>
      <c r="O275" s="28">
        <f t="shared" si="84"/>
        <v>0.77380952380952372</v>
      </c>
      <c r="P275" s="28">
        <f t="shared" si="75"/>
        <v>0.77380952380952372</v>
      </c>
      <c r="Q275" s="28">
        <f t="shared" si="85"/>
        <v>0.75818911337805484</v>
      </c>
      <c r="T275" s="47"/>
      <c r="U275" s="41">
        <f t="shared" si="76"/>
        <v>6.868879607311694</v>
      </c>
      <c r="V275" s="16"/>
      <c r="W275" s="41">
        <f t="shared" si="77"/>
        <v>6.6932330907114199</v>
      </c>
      <c r="Y275" s="41">
        <f t="shared" si="78"/>
        <v>0.17564651660027408</v>
      </c>
      <c r="Z275" s="41">
        <f t="shared" si="79"/>
        <v>0.16299810831358963</v>
      </c>
      <c r="AD275" s="48"/>
      <c r="AE275" s="45">
        <f t="shared" si="86"/>
        <v>6.7570000000000006</v>
      </c>
      <c r="AF275" s="45">
        <f t="shared" si="87"/>
        <v>0.17919542404871841</v>
      </c>
      <c r="AG275" s="27">
        <f t="shared" si="90"/>
        <v>7.1153908480974373</v>
      </c>
      <c r="AH275" s="27">
        <f t="shared" si="91"/>
        <v>6.3986091519025639</v>
      </c>
      <c r="AI275" s="49"/>
    </row>
    <row r="276" spans="1:35" x14ac:dyDescent="0.2">
      <c r="A276" s="14" t="s">
        <v>22</v>
      </c>
      <c r="B276" s="15">
        <v>40954</v>
      </c>
      <c r="C276" s="16">
        <v>7</v>
      </c>
      <c r="D276" s="16">
        <v>6.85</v>
      </c>
      <c r="E276" s="16">
        <v>7.04</v>
      </c>
      <c r="F276" s="16">
        <f t="shared" si="80"/>
        <v>0.15000000000000036</v>
      </c>
      <c r="G276" s="14">
        <f t="shared" si="72"/>
        <v>0.15000000000000036</v>
      </c>
      <c r="H276" s="14" t="str">
        <f t="shared" si="73"/>
        <v/>
      </c>
      <c r="I276" s="16">
        <f t="shared" si="81"/>
        <v>69.473684210526315</v>
      </c>
      <c r="K276" s="46"/>
      <c r="L276" s="16">
        <f t="shared" si="82"/>
        <v>7.09</v>
      </c>
      <c r="M276" s="16">
        <f t="shared" si="83"/>
        <v>6.53</v>
      </c>
      <c r="N276" s="28">
        <f t="shared" si="74"/>
        <v>0.83928571428571441</v>
      </c>
      <c r="O276" s="28">
        <f t="shared" si="84"/>
        <v>0.70238095238095222</v>
      </c>
      <c r="P276" s="28">
        <f t="shared" si="75"/>
        <v>0.70238095238095222</v>
      </c>
      <c r="Q276" s="28">
        <f t="shared" si="85"/>
        <v>0.79020131253390502</v>
      </c>
      <c r="T276" s="47"/>
      <c r="U276" s="41">
        <f t="shared" si="76"/>
        <v>6.8377668086410939</v>
      </c>
      <c r="V276" s="16"/>
      <c r="W276" s="41">
        <f t="shared" si="77"/>
        <v>6.6654917379683338</v>
      </c>
      <c r="Y276" s="41">
        <f t="shared" si="78"/>
        <v>0.17227507067276004</v>
      </c>
      <c r="Z276" s="41">
        <f t="shared" si="79"/>
        <v>0.15983600624191852</v>
      </c>
      <c r="AD276" s="48"/>
      <c r="AE276" s="45">
        <f t="shared" si="86"/>
        <v>6.7254999999999994</v>
      </c>
      <c r="AF276" s="45">
        <f t="shared" si="87"/>
        <v>0.18202953057127846</v>
      </c>
      <c r="AG276" s="27">
        <f t="shared" si="90"/>
        <v>7.0895590611425563</v>
      </c>
      <c r="AH276" s="27">
        <f t="shared" si="91"/>
        <v>6.3614409388574424</v>
      </c>
      <c r="AI276" s="49"/>
    </row>
    <row r="277" spans="1:35" x14ac:dyDescent="0.2">
      <c r="A277" s="14" t="s">
        <v>22</v>
      </c>
      <c r="B277" s="15">
        <v>40953</v>
      </c>
      <c r="C277" s="16">
        <v>6.85</v>
      </c>
      <c r="D277" s="16">
        <v>6.75</v>
      </c>
      <c r="E277" s="16">
        <v>6.9</v>
      </c>
      <c r="F277" s="16">
        <f t="shared" si="80"/>
        <v>-7.0000000000000284E-2</v>
      </c>
      <c r="G277" s="14" t="str">
        <f t="shared" si="72"/>
        <v/>
      </c>
      <c r="H277" s="14">
        <f t="shared" si="73"/>
        <v>7.0000000000000284E-2</v>
      </c>
      <c r="I277" s="16">
        <f t="shared" si="81"/>
        <v>65.476190476190467</v>
      </c>
      <c r="K277" s="46"/>
      <c r="L277" s="16">
        <f t="shared" si="82"/>
        <v>7.09</v>
      </c>
      <c r="M277" s="16">
        <f t="shared" si="83"/>
        <v>6.53</v>
      </c>
      <c r="N277" s="28">
        <f t="shared" si="74"/>
        <v>0.57142857142857073</v>
      </c>
      <c r="O277" s="28">
        <f t="shared" si="84"/>
        <v>0.66666666666666663</v>
      </c>
      <c r="P277" s="28">
        <f t="shared" si="75"/>
        <v>0.66666666666666663</v>
      </c>
      <c r="Q277" s="28">
        <f t="shared" si="85"/>
        <v>0.83762916947829447</v>
      </c>
      <c r="T277" s="47"/>
      <c r="U277" s="41">
        <f t="shared" si="76"/>
        <v>6.8082698647576558</v>
      </c>
      <c r="V277" s="16"/>
      <c r="W277" s="41">
        <f t="shared" si="77"/>
        <v>6.6387310770058008</v>
      </c>
      <c r="Y277" s="41">
        <f t="shared" si="78"/>
        <v>0.16953878775185505</v>
      </c>
      <c r="Z277" s="41">
        <f t="shared" si="79"/>
        <v>0.15672624013420811</v>
      </c>
      <c r="AD277" s="48"/>
      <c r="AE277" s="45">
        <f t="shared" si="86"/>
        <v>6.6929999999999996</v>
      </c>
      <c r="AF277" s="45">
        <f t="shared" si="87"/>
        <v>0.18804520733057786</v>
      </c>
      <c r="AG277" s="27">
        <f t="shared" si="90"/>
        <v>7.0690904146611553</v>
      </c>
      <c r="AH277" s="27">
        <f t="shared" si="91"/>
        <v>6.3169095853388439</v>
      </c>
      <c r="AI277" s="49"/>
    </row>
    <row r="278" spans="1:35" x14ac:dyDescent="0.2">
      <c r="A278" s="14" t="s">
        <v>22</v>
      </c>
      <c r="B278" s="15">
        <v>40952</v>
      </c>
      <c r="C278" s="16">
        <v>6.92</v>
      </c>
      <c r="D278" s="16">
        <v>6.89</v>
      </c>
      <c r="E278" s="16">
        <v>6.99</v>
      </c>
      <c r="F278" s="16">
        <f t="shared" si="80"/>
        <v>-2.0000000000000462E-2</v>
      </c>
      <c r="G278" s="14" t="str">
        <f t="shared" si="72"/>
        <v/>
      </c>
      <c r="H278" s="14">
        <f t="shared" si="73"/>
        <v>2.0000000000000462E-2</v>
      </c>
      <c r="I278" s="16">
        <f t="shared" si="81"/>
        <v>69.620253164556942</v>
      </c>
      <c r="K278" s="46"/>
      <c r="L278" s="16">
        <f t="shared" si="82"/>
        <v>7.09</v>
      </c>
      <c r="M278" s="16">
        <f t="shared" si="83"/>
        <v>6.53</v>
      </c>
      <c r="N278" s="28">
        <f t="shared" si="74"/>
        <v>0.6964285714285714</v>
      </c>
      <c r="O278" s="28">
        <f t="shared" si="84"/>
        <v>0.79257465698143681</v>
      </c>
      <c r="P278" s="28">
        <f t="shared" si="75"/>
        <v>0.79257465698143681</v>
      </c>
      <c r="Q278" s="28">
        <f t="shared" si="85"/>
        <v>0.89723577770461738</v>
      </c>
      <c r="T278" s="47"/>
      <c r="U278" s="41">
        <f t="shared" si="76"/>
        <v>6.800682567440866</v>
      </c>
      <c r="V278" s="16"/>
      <c r="W278" s="41">
        <f t="shared" si="77"/>
        <v>6.6218295631662656</v>
      </c>
      <c r="Y278" s="41">
        <f t="shared" si="78"/>
        <v>0.17885300427460038</v>
      </c>
      <c r="Z278" s="41">
        <f t="shared" si="79"/>
        <v>0.15352310322979634</v>
      </c>
      <c r="AD278" s="48"/>
      <c r="AE278" s="45">
        <f t="shared" si="86"/>
        <v>6.6639999999999997</v>
      </c>
      <c r="AF278" s="45">
        <f t="shared" si="87"/>
        <v>0.20550912388504808</v>
      </c>
      <c r="AG278" s="27">
        <f t="shared" si="90"/>
        <v>7.075018247770096</v>
      </c>
      <c r="AH278" s="27">
        <f t="shared" si="91"/>
        <v>6.2529817522299034</v>
      </c>
      <c r="AI278" s="49"/>
    </row>
    <row r="279" spans="1:35" x14ac:dyDescent="0.2">
      <c r="A279" s="14" t="s">
        <v>22</v>
      </c>
      <c r="B279" s="15">
        <v>40949</v>
      </c>
      <c r="C279" s="16">
        <v>6.94</v>
      </c>
      <c r="D279" s="16">
        <v>6.87</v>
      </c>
      <c r="E279" s="16">
        <v>7.06</v>
      </c>
      <c r="F279" s="16">
        <f t="shared" si="80"/>
        <v>-0.11999999999999922</v>
      </c>
      <c r="G279" s="14" t="str">
        <f t="shared" si="72"/>
        <v/>
      </c>
      <c r="H279" s="14">
        <f t="shared" si="73"/>
        <v>0.11999999999999922</v>
      </c>
      <c r="I279" s="16">
        <f t="shared" si="81"/>
        <v>71.428571428571445</v>
      </c>
      <c r="K279" s="46"/>
      <c r="L279" s="16">
        <f t="shared" si="82"/>
        <v>7.09</v>
      </c>
      <c r="M279" s="16">
        <f t="shared" si="83"/>
        <v>6.53</v>
      </c>
      <c r="N279" s="28">
        <f t="shared" si="74"/>
        <v>0.73214285714285787</v>
      </c>
      <c r="O279" s="28">
        <f t="shared" si="84"/>
        <v>0.85551376705169468</v>
      </c>
      <c r="P279" s="28">
        <f t="shared" si="75"/>
        <v>0.85551376705169468</v>
      </c>
      <c r="Q279" s="28">
        <f t="shared" si="85"/>
        <v>0.93000042637155889</v>
      </c>
      <c r="T279" s="47"/>
      <c r="U279" s="41">
        <f t="shared" si="76"/>
        <v>6.7789884887937504</v>
      </c>
      <c r="V279" s="16"/>
      <c r="W279" s="41">
        <f t="shared" si="77"/>
        <v>6.5979759282195669</v>
      </c>
      <c r="Y279" s="41">
        <f t="shared" si="78"/>
        <v>0.18101256057418347</v>
      </c>
      <c r="Z279" s="41">
        <f t="shared" si="79"/>
        <v>0.14719062796859533</v>
      </c>
      <c r="AD279" s="48"/>
      <c r="AE279" s="45">
        <f t="shared" si="86"/>
        <v>6.6284999999999998</v>
      </c>
      <c r="AF279" s="45">
        <f t="shared" si="87"/>
        <v>0.21909529889981672</v>
      </c>
      <c r="AG279" s="27">
        <f t="shared" si="90"/>
        <v>7.0666905977996333</v>
      </c>
      <c r="AH279" s="27">
        <f t="shared" si="91"/>
        <v>6.1903094022003664</v>
      </c>
      <c r="AI279" s="49"/>
    </row>
    <row r="280" spans="1:35" x14ac:dyDescent="0.2">
      <c r="A280" s="14" t="s">
        <v>22</v>
      </c>
      <c r="B280" s="15">
        <v>40948</v>
      </c>
      <c r="C280" s="16">
        <v>7.06</v>
      </c>
      <c r="D280" s="16">
        <v>6.98</v>
      </c>
      <c r="E280" s="16">
        <v>7.09</v>
      </c>
      <c r="F280" s="16">
        <f t="shared" si="80"/>
        <v>0.11999999999999922</v>
      </c>
      <c r="G280" s="14">
        <f t="shared" si="72"/>
        <v>0.11999999999999922</v>
      </c>
      <c r="H280" s="14" t="str">
        <f t="shared" si="73"/>
        <v/>
      </c>
      <c r="I280" s="16">
        <f t="shared" si="81"/>
        <v>87.499999999999943</v>
      </c>
      <c r="K280" s="46"/>
      <c r="L280" s="16">
        <f t="shared" si="82"/>
        <v>7.09</v>
      </c>
      <c r="M280" s="16">
        <f t="shared" si="83"/>
        <v>6.5</v>
      </c>
      <c r="N280" s="28">
        <f t="shared" si="74"/>
        <v>0.94915254237288094</v>
      </c>
      <c r="O280" s="28">
        <f t="shared" si="84"/>
        <v>0.93387051958877498</v>
      </c>
      <c r="P280" s="28">
        <f t="shared" si="75"/>
        <v>0.93387051958877498</v>
      </c>
      <c r="Q280" s="28">
        <f t="shared" si="85"/>
        <v>0.94758865518161384</v>
      </c>
      <c r="T280" s="47"/>
      <c r="U280" s="41">
        <f t="shared" si="76"/>
        <v>6.749713668574433</v>
      </c>
      <c r="V280" s="16"/>
      <c r="W280" s="41">
        <f t="shared" si="77"/>
        <v>6.5706140024771322</v>
      </c>
      <c r="Y280" s="41">
        <f t="shared" si="78"/>
        <v>0.17909966609730077</v>
      </c>
      <c r="Z280" s="41">
        <f t="shared" si="79"/>
        <v>0.13873514481719829</v>
      </c>
      <c r="AD280" s="48"/>
      <c r="AE280" s="45">
        <f t="shared" si="86"/>
        <v>6.5899999999999981</v>
      </c>
      <c r="AF280" s="45">
        <f t="shared" si="87"/>
        <v>0.22842942017174583</v>
      </c>
      <c r="AG280" s="27">
        <f t="shared" si="90"/>
        <v>7.0468588403434893</v>
      </c>
      <c r="AH280" s="27">
        <f t="shared" si="91"/>
        <v>6.1331411596565069</v>
      </c>
      <c r="AI280" s="49"/>
    </row>
    <row r="281" spans="1:35" x14ac:dyDescent="0.2">
      <c r="A281" s="14" t="s">
        <v>22</v>
      </c>
      <c r="B281" s="15">
        <v>40947</v>
      </c>
      <c r="C281" s="16">
        <v>6.94</v>
      </c>
      <c r="D281" s="16">
        <v>6.9</v>
      </c>
      <c r="E281" s="16">
        <v>7.01</v>
      </c>
      <c r="F281" s="16">
        <f t="shared" si="80"/>
        <v>4.0000000000000036E-2</v>
      </c>
      <c r="G281" s="14">
        <f t="shared" si="72"/>
        <v>4.0000000000000036E-2</v>
      </c>
      <c r="H281" s="14" t="str">
        <f t="shared" si="73"/>
        <v/>
      </c>
      <c r="I281" s="16">
        <f t="shared" si="81"/>
        <v>86.301369863013647</v>
      </c>
      <c r="K281" s="46"/>
      <c r="L281" s="16">
        <f t="shared" si="82"/>
        <v>7.01</v>
      </c>
      <c r="M281" s="16">
        <f t="shared" si="83"/>
        <v>6.4</v>
      </c>
      <c r="N281" s="28">
        <f t="shared" si="74"/>
        <v>0.88524590163934513</v>
      </c>
      <c r="O281" s="28">
        <f t="shared" si="84"/>
        <v>0.93952023710289934</v>
      </c>
      <c r="P281" s="28">
        <f t="shared" si="75"/>
        <v>0.93952023710289934</v>
      </c>
      <c r="Q281" s="28">
        <f t="shared" si="85"/>
        <v>0.93602795854623155</v>
      </c>
      <c r="T281" s="47"/>
      <c r="U281" s="41">
        <f t="shared" si="76"/>
        <v>6.693297971951603</v>
      </c>
      <c r="V281" s="16"/>
      <c r="W281" s="41">
        <f t="shared" si="77"/>
        <v>6.5314631226753024</v>
      </c>
      <c r="Y281" s="41">
        <f t="shared" si="78"/>
        <v>0.16183484927630065</v>
      </c>
      <c r="Z281" s="41">
        <f t="shared" si="79"/>
        <v>0.12864401449717267</v>
      </c>
      <c r="AD281" s="48"/>
      <c r="AE281" s="45">
        <f t="shared" si="86"/>
        <v>6.5444999999999993</v>
      </c>
      <c r="AF281" s="45">
        <f t="shared" si="87"/>
        <v>0.22078213242923445</v>
      </c>
      <c r="AG281" s="27">
        <f t="shared" si="90"/>
        <v>6.9860642648584683</v>
      </c>
      <c r="AH281" s="27">
        <f t="shared" si="91"/>
        <v>6.1029357351415303</v>
      </c>
      <c r="AI281" s="49"/>
    </row>
    <row r="282" spans="1:35" x14ac:dyDescent="0.2">
      <c r="A282" s="14" t="s">
        <v>22</v>
      </c>
      <c r="B282" s="15">
        <v>40946</v>
      </c>
      <c r="C282" s="16">
        <v>6.9</v>
      </c>
      <c r="D282" s="16">
        <v>6.78</v>
      </c>
      <c r="E282" s="16">
        <v>6.92</v>
      </c>
      <c r="F282" s="16">
        <f t="shared" si="80"/>
        <v>9.0000000000000746E-2</v>
      </c>
      <c r="G282" s="14">
        <f t="shared" si="72"/>
        <v>9.0000000000000746E-2</v>
      </c>
      <c r="H282" s="14" t="str">
        <f t="shared" si="73"/>
        <v/>
      </c>
      <c r="I282" s="16">
        <f t="shared" si="81"/>
        <v>86.666666666666629</v>
      </c>
      <c r="K282" s="46"/>
      <c r="L282" s="16">
        <f t="shared" si="82"/>
        <v>6.92</v>
      </c>
      <c r="M282" s="16">
        <f t="shared" si="83"/>
        <v>6.31</v>
      </c>
      <c r="N282" s="28">
        <f t="shared" si="74"/>
        <v>0.9672131147540991</v>
      </c>
      <c r="O282" s="28">
        <f t="shared" si="84"/>
        <v>0.96469970779828051</v>
      </c>
      <c r="P282" s="28">
        <f t="shared" si="75"/>
        <v>0.96469970779828051</v>
      </c>
      <c r="Q282" s="28">
        <f t="shared" si="85"/>
        <v>0.91224094351854601</v>
      </c>
      <c r="T282" s="47"/>
      <c r="U282" s="41">
        <f t="shared" si="76"/>
        <v>6.6484430577609848</v>
      </c>
      <c r="V282" s="16"/>
      <c r="W282" s="41">
        <f t="shared" si="77"/>
        <v>6.4987801724893268</v>
      </c>
      <c r="Y282" s="41">
        <f t="shared" si="78"/>
        <v>0.14966288527165794</v>
      </c>
      <c r="Z282" s="41">
        <f t="shared" si="79"/>
        <v>0.12034630580239067</v>
      </c>
      <c r="AD282" s="48"/>
      <c r="AE282" s="45">
        <f t="shared" si="86"/>
        <v>6.5039999999999996</v>
      </c>
      <c r="AF282" s="45">
        <f t="shared" si="87"/>
        <v>0.21880127970375313</v>
      </c>
      <c r="AG282" s="27">
        <f t="shared" si="90"/>
        <v>6.9416025594075057</v>
      </c>
      <c r="AH282" s="27">
        <f t="shared" si="91"/>
        <v>6.0663974405924934</v>
      </c>
      <c r="AI282" s="49"/>
    </row>
    <row r="283" spans="1:35" x14ac:dyDescent="0.2">
      <c r="A283" s="14" t="s">
        <v>22</v>
      </c>
      <c r="B283" s="15">
        <v>40945</v>
      </c>
      <c r="C283" s="16">
        <v>6.81</v>
      </c>
      <c r="D283" s="16">
        <v>6.68</v>
      </c>
      <c r="E283" s="16">
        <v>6.83</v>
      </c>
      <c r="F283" s="16">
        <f t="shared" si="80"/>
        <v>0.12999999999999989</v>
      </c>
      <c r="G283" s="14">
        <f t="shared" si="72"/>
        <v>0.12999999999999989</v>
      </c>
      <c r="H283" s="14" t="str">
        <f t="shared" si="73"/>
        <v/>
      </c>
      <c r="I283" s="16">
        <f t="shared" si="81"/>
        <v>86.486486486486427</v>
      </c>
      <c r="K283" s="46"/>
      <c r="L283" s="16">
        <f t="shared" si="82"/>
        <v>6.83</v>
      </c>
      <c r="M283" s="16">
        <f t="shared" si="83"/>
        <v>6.24</v>
      </c>
      <c r="N283" s="28">
        <f t="shared" si="74"/>
        <v>0.96610169491525344</v>
      </c>
      <c r="O283" s="28">
        <f t="shared" si="84"/>
        <v>0.9563979003161448</v>
      </c>
      <c r="P283" s="28">
        <f t="shared" si="75"/>
        <v>0.9563979003161448</v>
      </c>
      <c r="Q283" s="28">
        <f t="shared" si="85"/>
        <v>0.88136996747613117</v>
      </c>
      <c r="T283" s="47"/>
      <c r="U283" s="41">
        <f t="shared" si="76"/>
        <v>6.6027054318993459</v>
      </c>
      <c r="V283" s="16"/>
      <c r="W283" s="41">
        <f t="shared" si="77"/>
        <v>6.4666825862884734</v>
      </c>
      <c r="Y283" s="41">
        <f t="shared" si="78"/>
        <v>0.13602284561087252</v>
      </c>
      <c r="Z283" s="41">
        <f t="shared" si="79"/>
        <v>0.11301716093507386</v>
      </c>
      <c r="AD283" s="48"/>
      <c r="AE283" s="45">
        <f t="shared" si="86"/>
        <v>6.466499999999999</v>
      </c>
      <c r="AF283" s="45">
        <f t="shared" si="87"/>
        <v>0.21187909288082196</v>
      </c>
      <c r="AG283" s="27">
        <f t="shared" si="90"/>
        <v>6.8902581857616427</v>
      </c>
      <c r="AH283" s="27">
        <f t="shared" si="91"/>
        <v>6.0427418142383553</v>
      </c>
      <c r="AI283" s="49"/>
    </row>
    <row r="284" spans="1:35" x14ac:dyDescent="0.2">
      <c r="A284" s="14" t="s">
        <v>22</v>
      </c>
      <c r="B284" s="15">
        <v>40942</v>
      </c>
      <c r="C284" s="16">
        <v>6.68</v>
      </c>
      <c r="D284" s="16">
        <v>6.61</v>
      </c>
      <c r="E284" s="16">
        <v>6.7</v>
      </c>
      <c r="F284" s="16">
        <f t="shared" si="80"/>
        <v>9.9999999999997868E-3</v>
      </c>
      <c r="G284" s="14">
        <f t="shared" si="72"/>
        <v>9.9999999999997868E-3</v>
      </c>
      <c r="H284" s="14" t="str">
        <f t="shared" si="73"/>
        <v/>
      </c>
      <c r="I284" s="16">
        <f t="shared" si="81"/>
        <v>85.074626865671576</v>
      </c>
      <c r="K284" s="46"/>
      <c r="L284" s="16">
        <f t="shared" si="82"/>
        <v>6.7</v>
      </c>
      <c r="M284" s="16">
        <f t="shared" si="83"/>
        <v>6.19</v>
      </c>
      <c r="N284" s="28">
        <f t="shared" si="74"/>
        <v>0.96078431372548923</v>
      </c>
      <c r="O284" s="28">
        <f t="shared" si="84"/>
        <v>0.94345491110196944</v>
      </c>
      <c r="P284" s="28">
        <f t="shared" si="75"/>
        <v>0.94345491110196944</v>
      </c>
      <c r="Q284" s="28">
        <f t="shared" si="85"/>
        <v>0.86123376309348276</v>
      </c>
      <c r="T284" s="47"/>
      <c r="U284" s="41">
        <f t="shared" si="76"/>
        <v>6.5650155104265</v>
      </c>
      <c r="V284" s="16"/>
      <c r="W284" s="41">
        <f t="shared" si="77"/>
        <v>6.4392171931915518</v>
      </c>
      <c r="Y284" s="41">
        <f t="shared" si="78"/>
        <v>0.12579831723494816</v>
      </c>
      <c r="Z284" s="41">
        <f t="shared" si="79"/>
        <v>0.10726573976612418</v>
      </c>
      <c r="AD284" s="48"/>
      <c r="AE284" s="45">
        <f t="shared" si="86"/>
        <v>6.4344999999999981</v>
      </c>
      <c r="AF284" s="45">
        <f t="shared" si="87"/>
        <v>0.20582699045557654</v>
      </c>
      <c r="AG284" s="27">
        <f t="shared" si="90"/>
        <v>6.8461539809111516</v>
      </c>
      <c r="AH284" s="27">
        <f t="shared" si="91"/>
        <v>6.0228460190888446</v>
      </c>
      <c r="AI284" s="49"/>
    </row>
    <row r="285" spans="1:35" x14ac:dyDescent="0.2">
      <c r="A285" s="14" t="s">
        <v>22</v>
      </c>
      <c r="B285" s="15">
        <v>40941</v>
      </c>
      <c r="C285" s="16">
        <v>6.67</v>
      </c>
      <c r="D285" s="16">
        <v>6.62</v>
      </c>
      <c r="E285" s="16">
        <v>6.7</v>
      </c>
      <c r="F285" s="16">
        <f t="shared" si="80"/>
        <v>9.9999999999997868E-3</v>
      </c>
      <c r="G285" s="14">
        <f t="shared" si="72"/>
        <v>9.9999999999997868E-3</v>
      </c>
      <c r="H285" s="14" t="str">
        <f t="shared" si="73"/>
        <v/>
      </c>
      <c r="I285" s="16">
        <f t="shared" si="81"/>
        <v>85.714285714285666</v>
      </c>
      <c r="K285" s="46"/>
      <c r="L285" s="16">
        <f t="shared" si="82"/>
        <v>6.7</v>
      </c>
      <c r="M285" s="16">
        <f t="shared" si="83"/>
        <v>6.18</v>
      </c>
      <c r="N285" s="28">
        <f t="shared" si="74"/>
        <v>0.94230769230769185</v>
      </c>
      <c r="O285" s="28">
        <f t="shared" si="84"/>
        <v>0.87606703641186334</v>
      </c>
      <c r="P285" s="28">
        <f t="shared" si="75"/>
        <v>0.87606703641186334</v>
      </c>
      <c r="Q285" s="28">
        <f t="shared" si="85"/>
        <v>0.84693277885655327</v>
      </c>
      <c r="T285" s="47"/>
      <c r="U285" s="41">
        <f t="shared" si="76"/>
        <v>6.5441092395949543</v>
      </c>
      <c r="V285" s="16"/>
      <c r="W285" s="41">
        <f t="shared" si="77"/>
        <v>6.419954568646876</v>
      </c>
      <c r="Y285" s="41">
        <f t="shared" si="78"/>
        <v>0.12415467094807831</v>
      </c>
      <c r="Z285" s="41">
        <f t="shared" si="79"/>
        <v>0.10263259539891817</v>
      </c>
      <c r="AD285" s="48"/>
      <c r="AE285" s="45">
        <f t="shared" si="86"/>
        <v>6.4074999999999989</v>
      </c>
      <c r="AF285" s="45">
        <f t="shared" si="87"/>
        <v>0.20726492708608468</v>
      </c>
      <c r="AG285" s="27">
        <f t="shared" si="90"/>
        <v>6.8220298541721682</v>
      </c>
      <c r="AH285" s="27">
        <f t="shared" si="91"/>
        <v>5.9929701458278295</v>
      </c>
      <c r="AI285" s="49"/>
    </row>
    <row r="286" spans="1:35" x14ac:dyDescent="0.2">
      <c r="A286" s="14" t="s">
        <v>22</v>
      </c>
      <c r="B286" s="15">
        <v>40940</v>
      </c>
      <c r="C286" s="16">
        <v>6.66</v>
      </c>
      <c r="D286" s="16">
        <v>6.56</v>
      </c>
      <c r="E286" s="16">
        <v>6.66</v>
      </c>
      <c r="F286" s="16">
        <f t="shared" si="80"/>
        <v>0.10000000000000053</v>
      </c>
      <c r="G286" s="14">
        <f t="shared" si="72"/>
        <v>0.10000000000000053</v>
      </c>
      <c r="H286" s="14" t="str">
        <f t="shared" si="73"/>
        <v/>
      </c>
      <c r="I286" s="16">
        <f t="shared" si="81"/>
        <v>85.915492957746423</v>
      </c>
      <c r="K286" s="46"/>
      <c r="L286" s="16">
        <f t="shared" si="82"/>
        <v>6.7</v>
      </c>
      <c r="M286" s="16">
        <f t="shared" si="83"/>
        <v>6.15</v>
      </c>
      <c r="N286" s="28">
        <f t="shared" si="74"/>
        <v>0.92727272727272714</v>
      </c>
      <c r="O286" s="28">
        <f t="shared" si="84"/>
        <v>0.82058516196447195</v>
      </c>
      <c r="P286" s="28">
        <f t="shared" si="75"/>
        <v>0.82058516196447195</v>
      </c>
      <c r="Q286" s="28">
        <f t="shared" si="85"/>
        <v>0.84381051898293225</v>
      </c>
      <c r="T286" s="47"/>
      <c r="U286" s="41">
        <f t="shared" si="76"/>
        <v>6.5212200104304001</v>
      </c>
      <c r="V286" s="16"/>
      <c r="W286" s="41">
        <f t="shared" si="77"/>
        <v>6.3999509341386256</v>
      </c>
      <c r="Y286" s="41">
        <f t="shared" si="78"/>
        <v>0.12126907629177452</v>
      </c>
      <c r="Z286" s="41">
        <f t="shared" si="79"/>
        <v>9.7252076511628135E-2</v>
      </c>
      <c r="AD286" s="48"/>
      <c r="AE286" s="45">
        <f t="shared" si="86"/>
        <v>6.3855000000000004</v>
      </c>
      <c r="AF286" s="45">
        <f t="shared" si="87"/>
        <v>0.20150620337845679</v>
      </c>
      <c r="AG286" s="27">
        <f t="shared" si="90"/>
        <v>6.7885124067569143</v>
      </c>
      <c r="AH286" s="27">
        <f t="shared" si="91"/>
        <v>5.9824875932430865</v>
      </c>
      <c r="AI286" s="49"/>
    </row>
    <row r="287" spans="1:35" x14ac:dyDescent="0.2">
      <c r="A287" s="14" t="s">
        <v>22</v>
      </c>
      <c r="B287" s="15">
        <v>40939</v>
      </c>
      <c r="C287" s="16">
        <v>6.56</v>
      </c>
      <c r="D287" s="16">
        <v>6.53</v>
      </c>
      <c r="E287" s="16">
        <v>6.6</v>
      </c>
      <c r="F287" s="16">
        <f t="shared" si="80"/>
        <v>-1.0000000000000675E-2</v>
      </c>
      <c r="G287" s="14" t="str">
        <f t="shared" si="72"/>
        <v/>
      </c>
      <c r="H287" s="14">
        <f t="shared" si="73"/>
        <v>1.0000000000000675E-2</v>
      </c>
      <c r="I287" s="16">
        <f t="shared" si="81"/>
        <v>84.126984126984055</v>
      </c>
      <c r="K287" s="46"/>
      <c r="L287" s="16">
        <f t="shared" si="82"/>
        <v>6.7</v>
      </c>
      <c r="M287" s="16">
        <f t="shared" si="83"/>
        <v>6.12</v>
      </c>
      <c r="N287" s="28">
        <f t="shared" si="74"/>
        <v>0.75862068965517149</v>
      </c>
      <c r="O287" s="28">
        <f t="shared" si="84"/>
        <v>0.81034482758620641</v>
      </c>
      <c r="P287" s="28">
        <f t="shared" si="75"/>
        <v>0.81034482758620641</v>
      </c>
      <c r="Q287" s="28">
        <f t="shared" si="85"/>
        <v>0.84960677555958808</v>
      </c>
      <c r="T287" s="47"/>
      <c r="U287" s="41">
        <f t="shared" si="76"/>
        <v>6.4959872850541096</v>
      </c>
      <c r="V287" s="16"/>
      <c r="W287" s="41">
        <f t="shared" si="77"/>
        <v>6.3791470088697162</v>
      </c>
      <c r="Y287" s="41">
        <f t="shared" si="78"/>
        <v>0.11684027618439341</v>
      </c>
      <c r="Z287" s="41">
        <f t="shared" si="79"/>
        <v>9.1247826566591542E-2</v>
      </c>
      <c r="AD287" s="48"/>
      <c r="AE287" s="45">
        <f t="shared" si="86"/>
        <v>6.3614999999999995</v>
      </c>
      <c r="AF287" s="45">
        <f t="shared" si="87"/>
        <v>0.19588963729610609</v>
      </c>
      <c r="AG287" s="27">
        <f t="shared" si="90"/>
        <v>6.7532792745922112</v>
      </c>
      <c r="AH287" s="27">
        <f t="shared" si="91"/>
        <v>5.9697207254077878</v>
      </c>
      <c r="AI287" s="49"/>
    </row>
    <row r="288" spans="1:35" x14ac:dyDescent="0.2">
      <c r="A288" s="14" t="s">
        <v>22</v>
      </c>
      <c r="B288" s="15">
        <v>40938</v>
      </c>
      <c r="C288" s="16">
        <v>6.57</v>
      </c>
      <c r="D288" s="16">
        <v>6.54</v>
      </c>
      <c r="E288" s="16">
        <v>6.63</v>
      </c>
      <c r="F288" s="16">
        <f t="shared" si="80"/>
        <v>-6.9999999999999396E-2</v>
      </c>
      <c r="G288" s="14" t="str">
        <f t="shared" si="72"/>
        <v/>
      </c>
      <c r="H288" s="14">
        <f t="shared" si="73"/>
        <v>6.9999999999999396E-2</v>
      </c>
      <c r="I288" s="16">
        <f t="shared" si="81"/>
        <v>82.812499999999972</v>
      </c>
      <c r="K288" s="46"/>
      <c r="L288" s="16">
        <f t="shared" si="82"/>
        <v>6.7</v>
      </c>
      <c r="M288" s="16">
        <f t="shared" si="83"/>
        <v>6.12</v>
      </c>
      <c r="N288" s="28">
        <f t="shared" si="74"/>
        <v>0.77586206896551746</v>
      </c>
      <c r="O288" s="28">
        <f t="shared" si="84"/>
        <v>0.85571687840290334</v>
      </c>
      <c r="P288" s="28">
        <f t="shared" si="75"/>
        <v>0.85571687840290334</v>
      </c>
      <c r="Q288" s="28">
        <f t="shared" si="85"/>
        <v>0.85803589433353444</v>
      </c>
      <c r="T288" s="47"/>
      <c r="U288" s="41">
        <f t="shared" si="76"/>
        <v>6.4843486096094018</v>
      </c>
      <c r="V288" s="16"/>
      <c r="W288" s="41">
        <f t="shared" si="77"/>
        <v>6.3646787695792932</v>
      </c>
      <c r="Y288" s="41">
        <f t="shared" si="78"/>
        <v>0.11966984003010861</v>
      </c>
      <c r="Z288" s="41">
        <f t="shared" si="79"/>
        <v>8.4849714162141071E-2</v>
      </c>
      <c r="AD288" s="48"/>
      <c r="AE288" s="45">
        <f t="shared" si="86"/>
        <v>6.3450000000000006</v>
      </c>
      <c r="AF288" s="45">
        <f t="shared" si="87"/>
        <v>0.19234084329647719</v>
      </c>
      <c r="AG288" s="27">
        <f t="shared" si="90"/>
        <v>6.7296816865929552</v>
      </c>
      <c r="AH288" s="27">
        <f t="shared" si="91"/>
        <v>5.9603183134070461</v>
      </c>
      <c r="AI288" s="49"/>
    </row>
    <row r="289" spans="1:35" x14ac:dyDescent="0.2">
      <c r="A289" s="14" t="s">
        <v>22</v>
      </c>
      <c r="B289" s="15">
        <v>40935</v>
      </c>
      <c r="C289" s="16">
        <v>6.64</v>
      </c>
      <c r="D289" s="16">
        <v>6.58</v>
      </c>
      <c r="E289" s="16">
        <v>6.7</v>
      </c>
      <c r="F289" s="16">
        <f t="shared" si="80"/>
        <v>9.9999999999997868E-3</v>
      </c>
      <c r="G289" s="14">
        <f t="shared" si="72"/>
        <v>9.9999999999997868E-3</v>
      </c>
      <c r="H289" s="14" t="str">
        <f t="shared" si="73"/>
        <v/>
      </c>
      <c r="I289" s="16">
        <f t="shared" si="81"/>
        <v>89.830508474576206</v>
      </c>
      <c r="K289" s="46"/>
      <c r="L289" s="16">
        <f t="shared" si="82"/>
        <v>6.7</v>
      </c>
      <c r="M289" s="16">
        <f t="shared" si="83"/>
        <v>6.12</v>
      </c>
      <c r="N289" s="28">
        <f t="shared" si="74"/>
        <v>0.89655172413793016</v>
      </c>
      <c r="O289" s="28">
        <f t="shared" si="84"/>
        <v>0.8719499899173212</v>
      </c>
      <c r="P289" s="28">
        <f t="shared" si="75"/>
        <v>0.8719499899173212</v>
      </c>
      <c r="Q289" s="28">
        <f t="shared" si="85"/>
        <v>0.85917859783558481</v>
      </c>
      <c r="T289" s="47"/>
      <c r="U289" s="41">
        <f t="shared" si="76"/>
        <v>6.468775629538384</v>
      </c>
      <c r="V289" s="16"/>
      <c r="W289" s="41">
        <f t="shared" si="77"/>
        <v>6.3482530711456366</v>
      </c>
      <c r="Y289" s="41">
        <f t="shared" si="78"/>
        <v>0.12052255839274739</v>
      </c>
      <c r="Z289" s="41">
        <f t="shared" si="79"/>
        <v>7.614468269514918E-2</v>
      </c>
      <c r="AD289" s="48"/>
      <c r="AE289" s="45">
        <f t="shared" si="86"/>
        <v>6.3250000000000011</v>
      </c>
      <c r="AF289" s="45">
        <f t="shared" si="87"/>
        <v>0.18866637220236149</v>
      </c>
      <c r="AG289" s="27">
        <f t="shared" si="90"/>
        <v>6.7023327444047238</v>
      </c>
      <c r="AH289" s="27">
        <f t="shared" si="91"/>
        <v>5.9476672555952783</v>
      </c>
      <c r="AI289" s="49"/>
    </row>
    <row r="290" spans="1:35" x14ac:dyDescent="0.2">
      <c r="A290" s="14" t="s">
        <v>22</v>
      </c>
      <c r="B290" s="15">
        <v>40934</v>
      </c>
      <c r="C290" s="16">
        <v>6.63</v>
      </c>
      <c r="D290" s="16">
        <v>6.58</v>
      </c>
      <c r="E290" s="16">
        <v>6.64</v>
      </c>
      <c r="F290" s="16">
        <f t="shared" si="80"/>
        <v>4.0000000000000036E-2</v>
      </c>
      <c r="G290" s="14">
        <f t="shared" si="72"/>
        <v>4.0000000000000036E-2</v>
      </c>
      <c r="H290" s="14" t="str">
        <f t="shared" si="73"/>
        <v/>
      </c>
      <c r="I290" s="16">
        <f t="shared" si="81"/>
        <v>90.163934426229446</v>
      </c>
      <c r="K290" s="46"/>
      <c r="L290" s="16">
        <f t="shared" si="82"/>
        <v>6.69</v>
      </c>
      <c r="M290" s="16">
        <f t="shared" si="83"/>
        <v>6.12</v>
      </c>
      <c r="N290" s="28">
        <f t="shared" si="74"/>
        <v>0.89473684210526239</v>
      </c>
      <c r="O290" s="28">
        <f t="shared" si="84"/>
        <v>0.86045573704375811</v>
      </c>
      <c r="P290" s="28">
        <f t="shared" si="75"/>
        <v>0.86045573704375811</v>
      </c>
      <c r="Q290" s="28">
        <f t="shared" si="85"/>
        <v>0.86627008133360184</v>
      </c>
      <c r="T290" s="47"/>
      <c r="U290" s="41">
        <f t="shared" si="76"/>
        <v>6.4376439258180902</v>
      </c>
      <c r="V290" s="16"/>
      <c r="W290" s="41">
        <f t="shared" si="77"/>
        <v>6.3249133168372875</v>
      </c>
      <c r="Y290" s="41">
        <f t="shared" si="78"/>
        <v>0.11273060898080267</v>
      </c>
      <c r="Z290" s="41">
        <f t="shared" si="79"/>
        <v>6.5050213770749626E-2</v>
      </c>
      <c r="AD290" s="48"/>
      <c r="AE290" s="45">
        <f t="shared" si="86"/>
        <v>6.3010000000000002</v>
      </c>
      <c r="AF290" s="45">
        <f t="shared" si="87"/>
        <v>0.17725405496066943</v>
      </c>
      <c r="AG290" s="27">
        <f t="shared" si="90"/>
        <v>6.6555081099213389</v>
      </c>
      <c r="AH290" s="27">
        <f t="shared" si="91"/>
        <v>5.9464918900786614</v>
      </c>
      <c r="AI290" s="49"/>
    </row>
    <row r="291" spans="1:35" x14ac:dyDescent="0.2">
      <c r="A291" s="14" t="s">
        <v>22</v>
      </c>
      <c r="B291" s="15">
        <v>40933</v>
      </c>
      <c r="C291" s="16">
        <v>6.59</v>
      </c>
      <c r="D291" s="16">
        <v>6.53</v>
      </c>
      <c r="E291" s="16">
        <v>6.6</v>
      </c>
      <c r="F291" s="16">
        <f t="shared" si="80"/>
        <v>-2.0000000000000462E-2</v>
      </c>
      <c r="G291" s="14" t="str">
        <f t="shared" si="72"/>
        <v/>
      </c>
      <c r="H291" s="14">
        <f t="shared" si="73"/>
        <v>2.0000000000000462E-2</v>
      </c>
      <c r="I291" s="16">
        <f t="shared" si="81"/>
        <v>77.272727272727153</v>
      </c>
      <c r="K291" s="46"/>
      <c r="L291" s="16">
        <f t="shared" si="82"/>
        <v>6.69</v>
      </c>
      <c r="M291" s="16">
        <f t="shared" si="83"/>
        <v>6.12</v>
      </c>
      <c r="N291" s="28">
        <f t="shared" si="74"/>
        <v>0.82456140350877105</v>
      </c>
      <c r="O291" s="28">
        <f t="shared" si="84"/>
        <v>0.84956644484775123</v>
      </c>
      <c r="P291" s="28">
        <f t="shared" si="75"/>
        <v>0.84956644484775123</v>
      </c>
      <c r="Q291" s="28">
        <f t="shared" si="85"/>
        <v>0.87465031439623075</v>
      </c>
      <c r="T291" s="47"/>
      <c r="U291" s="41">
        <f t="shared" si="76"/>
        <v>6.4026700941486521</v>
      </c>
      <c r="V291" s="16"/>
      <c r="W291" s="41">
        <f t="shared" si="77"/>
        <v>6.3005063821842713</v>
      </c>
      <c r="Y291" s="41">
        <f t="shared" si="78"/>
        <v>0.10216371196438079</v>
      </c>
      <c r="Z291" s="41">
        <f t="shared" si="79"/>
        <v>5.3130114968236372E-2</v>
      </c>
      <c r="AD291" s="48"/>
      <c r="AE291" s="45">
        <f t="shared" si="86"/>
        <v>6.2760000000000007</v>
      </c>
      <c r="AF291" s="45">
        <f t="shared" si="87"/>
        <v>0.16384138671288159</v>
      </c>
      <c r="AG291" s="27">
        <f t="shared" si="90"/>
        <v>6.6036827734257635</v>
      </c>
      <c r="AH291" s="27">
        <f t="shared" si="91"/>
        <v>5.9483172265742379</v>
      </c>
      <c r="AI291" s="49"/>
    </row>
    <row r="292" spans="1:35" x14ac:dyDescent="0.2">
      <c r="A292" s="14" t="s">
        <v>22</v>
      </c>
      <c r="B292" s="15">
        <v>40932</v>
      </c>
      <c r="C292" s="16">
        <v>6.61</v>
      </c>
      <c r="D292" s="16">
        <v>6.56</v>
      </c>
      <c r="E292" s="16">
        <v>6.65</v>
      </c>
      <c r="F292" s="16">
        <f t="shared" si="80"/>
        <v>0</v>
      </c>
      <c r="G292" s="14" t="str">
        <f t="shared" si="72"/>
        <v/>
      </c>
      <c r="H292" s="14" t="str">
        <f t="shared" si="73"/>
        <v/>
      </c>
      <c r="I292" s="16">
        <f t="shared" si="81"/>
        <v>81.159420289855021</v>
      </c>
      <c r="K292" s="46"/>
      <c r="L292" s="16">
        <f t="shared" si="82"/>
        <v>6.69</v>
      </c>
      <c r="M292" s="16">
        <f t="shared" si="83"/>
        <v>6.11</v>
      </c>
      <c r="N292" s="28">
        <f t="shared" si="74"/>
        <v>0.86206896551724133</v>
      </c>
      <c r="O292" s="28">
        <f t="shared" si="84"/>
        <v>0.85249042145593845</v>
      </c>
      <c r="P292" s="28">
        <f t="shared" si="75"/>
        <v>0.85249042145593845</v>
      </c>
      <c r="Q292" s="28">
        <f t="shared" si="85"/>
        <v>0.87409729478694975</v>
      </c>
      <c r="T292" s="47"/>
      <c r="U292" s="41">
        <f t="shared" si="76"/>
        <v>6.3686101112665892</v>
      </c>
      <c r="V292" s="16"/>
      <c r="W292" s="41">
        <f t="shared" si="77"/>
        <v>6.277346892759013</v>
      </c>
      <c r="Y292" s="41">
        <f t="shared" si="78"/>
        <v>9.1263218507576127E-2</v>
      </c>
      <c r="Z292" s="41">
        <f t="shared" si="79"/>
        <v>4.0871715719200265E-2</v>
      </c>
      <c r="AD292" s="48"/>
      <c r="AE292" s="45">
        <f t="shared" si="86"/>
        <v>6.2515000000000001</v>
      </c>
      <c r="AF292" s="45">
        <f t="shared" si="87"/>
        <v>0.15120433194852595</v>
      </c>
      <c r="AG292" s="27">
        <f t="shared" si="90"/>
        <v>6.5539086638970518</v>
      </c>
      <c r="AH292" s="27">
        <f t="shared" si="91"/>
        <v>5.9490913361029483</v>
      </c>
      <c r="AI292" s="49"/>
    </row>
    <row r="293" spans="1:35" x14ac:dyDescent="0.2">
      <c r="A293" s="14" t="s">
        <v>22</v>
      </c>
      <c r="B293" s="15">
        <v>40931</v>
      </c>
      <c r="C293" s="16">
        <v>6.61</v>
      </c>
      <c r="D293" s="16">
        <v>6.5</v>
      </c>
      <c r="E293" s="16">
        <v>6.69</v>
      </c>
      <c r="F293" s="16">
        <f t="shared" si="80"/>
        <v>0.15000000000000036</v>
      </c>
      <c r="G293" s="14">
        <f t="shared" si="72"/>
        <v>0.15000000000000036</v>
      </c>
      <c r="H293" s="14" t="str">
        <f t="shared" si="73"/>
        <v/>
      </c>
      <c r="I293" s="16">
        <f t="shared" si="81"/>
        <v>75.675675675675564</v>
      </c>
      <c r="K293" s="46"/>
      <c r="L293" s="16">
        <f t="shared" si="82"/>
        <v>6.69</v>
      </c>
      <c r="M293" s="16">
        <f t="shared" si="83"/>
        <v>6.11</v>
      </c>
      <c r="N293" s="28">
        <f t="shared" si="74"/>
        <v>0.86206896551724133</v>
      </c>
      <c r="O293" s="28">
        <f t="shared" si="84"/>
        <v>0.86143039591315418</v>
      </c>
      <c r="P293" s="28">
        <f t="shared" si="75"/>
        <v>0.86143039591315418</v>
      </c>
      <c r="Q293" s="28">
        <f t="shared" si="85"/>
        <v>0.84138053248761024</v>
      </c>
      <c r="T293" s="47"/>
      <c r="U293" s="41">
        <f t="shared" si="76"/>
        <v>6.3247210405877876</v>
      </c>
      <c r="V293" s="16"/>
      <c r="W293" s="41">
        <f t="shared" si="77"/>
        <v>6.2507346441797349</v>
      </c>
      <c r="Y293" s="41">
        <f t="shared" si="78"/>
        <v>7.3986396408052713E-2</v>
      </c>
      <c r="Z293" s="41">
        <f t="shared" si="79"/>
        <v>2.8273840022106297E-2</v>
      </c>
      <c r="AD293" s="48"/>
      <c r="AE293" s="45">
        <f t="shared" si="86"/>
        <v>6.2264999999999997</v>
      </c>
      <c r="AF293" s="45">
        <f t="shared" si="87"/>
        <v>0.12966398883267477</v>
      </c>
      <c r="AG293" s="27">
        <f t="shared" si="90"/>
        <v>6.4858279776653491</v>
      </c>
      <c r="AH293" s="27">
        <f t="shared" si="91"/>
        <v>5.9671720223346503</v>
      </c>
      <c r="AI293" s="49"/>
    </row>
    <row r="294" spans="1:35" x14ac:dyDescent="0.2">
      <c r="A294" s="14" t="s">
        <v>22</v>
      </c>
      <c r="B294" s="15">
        <v>40928</v>
      </c>
      <c r="C294" s="16">
        <v>6.46</v>
      </c>
      <c r="D294" s="16">
        <v>6.4</v>
      </c>
      <c r="E294" s="16">
        <v>6.53</v>
      </c>
      <c r="F294" s="16">
        <f t="shared" si="80"/>
        <v>4.9999999999999822E-2</v>
      </c>
      <c r="G294" s="14">
        <f t="shared" si="72"/>
        <v>4.9999999999999822E-2</v>
      </c>
      <c r="H294" s="14" t="str">
        <f t="shared" si="73"/>
        <v/>
      </c>
      <c r="I294" s="16">
        <f t="shared" si="81"/>
        <v>72.307692307692207</v>
      </c>
      <c r="K294" s="46"/>
      <c r="L294" s="16">
        <f t="shared" si="82"/>
        <v>6.53</v>
      </c>
      <c r="M294" s="16">
        <f t="shared" si="83"/>
        <v>6.11</v>
      </c>
      <c r="N294" s="28">
        <f t="shared" si="74"/>
        <v>0.83333333333333259</v>
      </c>
      <c r="O294" s="28">
        <f t="shared" si="84"/>
        <v>0.90740740740740711</v>
      </c>
      <c r="P294" s="28">
        <f t="shared" ref="P294:P357" si="92">O294</f>
        <v>0.90740740740740711</v>
      </c>
      <c r="Q294" s="28">
        <f t="shared" si="85"/>
        <v>0.78195995038100308</v>
      </c>
      <c r="T294" s="47"/>
      <c r="U294" s="41">
        <f t="shared" si="76"/>
        <v>6.272852138876476</v>
      </c>
      <c r="V294" s="16"/>
      <c r="W294" s="41">
        <f t="shared" si="77"/>
        <v>6.2219934157141141</v>
      </c>
      <c r="Y294" s="41">
        <f t="shared" si="78"/>
        <v>5.0858723162361841E-2</v>
      </c>
      <c r="Z294" s="41">
        <f t="shared" si="79"/>
        <v>1.684570092561969E-2</v>
      </c>
      <c r="AD294" s="48"/>
      <c r="AE294" s="45">
        <f t="shared" si="86"/>
        <v>6.2009999999999996</v>
      </c>
      <c r="AF294" s="45">
        <f t="shared" si="87"/>
        <v>9.8025506884687946E-2</v>
      </c>
      <c r="AG294" s="27">
        <f t="shared" si="90"/>
        <v>6.3970510137693752</v>
      </c>
      <c r="AH294" s="27">
        <f t="shared" si="91"/>
        <v>6.004948986230624</v>
      </c>
      <c r="AI294" s="49"/>
    </row>
    <row r="295" spans="1:35" x14ac:dyDescent="0.2">
      <c r="A295" s="14" t="s">
        <v>22</v>
      </c>
      <c r="B295" s="15">
        <v>40927</v>
      </c>
      <c r="C295" s="16">
        <v>6.41</v>
      </c>
      <c r="D295" s="16">
        <v>6.31</v>
      </c>
      <c r="E295" s="16">
        <v>6.45</v>
      </c>
      <c r="F295" s="16">
        <f t="shared" si="80"/>
        <v>6.0000000000000497E-2</v>
      </c>
      <c r="G295" s="14">
        <f t="shared" si="72"/>
        <v>6.0000000000000497E-2</v>
      </c>
      <c r="H295" s="14" t="str">
        <f t="shared" si="73"/>
        <v/>
      </c>
      <c r="I295" s="16">
        <f t="shared" si="81"/>
        <v>70.491803278688423</v>
      </c>
      <c r="K295" s="46"/>
      <c r="L295" s="16">
        <f t="shared" si="82"/>
        <v>6.45</v>
      </c>
      <c r="M295" s="16">
        <f t="shared" si="83"/>
        <v>6.09</v>
      </c>
      <c r="N295" s="28">
        <f t="shared" si="74"/>
        <v>0.88888888888888884</v>
      </c>
      <c r="O295" s="28">
        <f t="shared" si="84"/>
        <v>0.90235690235690225</v>
      </c>
      <c r="P295" s="28">
        <f t="shared" si="92"/>
        <v>0.90235690235690225</v>
      </c>
      <c r="Q295" s="28">
        <f t="shared" si="85"/>
        <v>0.68741804004961904</v>
      </c>
      <c r="T295" s="47"/>
      <c r="U295" s="41">
        <f t="shared" si="76"/>
        <v>6.2388252550358354</v>
      </c>
      <c r="V295" s="16"/>
      <c r="W295" s="41">
        <f t="shared" si="77"/>
        <v>6.202952888971244</v>
      </c>
      <c r="Y295" s="41">
        <f t="shared" si="78"/>
        <v>3.5872366064591432E-2</v>
      </c>
      <c r="Z295" s="41">
        <f t="shared" si="79"/>
        <v>8.3424453664341525E-3</v>
      </c>
      <c r="AD295" s="48"/>
      <c r="AE295" s="45">
        <f t="shared" si="86"/>
        <v>6.1829999999999989</v>
      </c>
      <c r="AF295" s="45">
        <f t="shared" si="87"/>
        <v>8.0255840908933257E-2</v>
      </c>
      <c r="AG295" s="27">
        <f t="shared" si="90"/>
        <v>6.3435116818178656</v>
      </c>
      <c r="AH295" s="27">
        <f t="shared" si="91"/>
        <v>6.0224883181821323</v>
      </c>
      <c r="AI295" s="49"/>
    </row>
    <row r="296" spans="1:35" x14ac:dyDescent="0.2">
      <c r="A296" s="14" t="s">
        <v>22</v>
      </c>
      <c r="B296" s="15">
        <v>40926</v>
      </c>
      <c r="C296" s="16">
        <v>6.35</v>
      </c>
      <c r="D296" s="16">
        <v>6.24</v>
      </c>
      <c r="E296" s="16">
        <v>6.35</v>
      </c>
      <c r="F296" s="16">
        <f t="shared" si="80"/>
        <v>8.0000000000000071E-2</v>
      </c>
      <c r="G296" s="14">
        <f t="shared" si="72"/>
        <v>8.0000000000000071E-2</v>
      </c>
      <c r="H296" s="14" t="str">
        <f t="shared" si="73"/>
        <v/>
      </c>
      <c r="I296" s="16">
        <f t="shared" si="81"/>
        <v>68.965517241379203</v>
      </c>
      <c r="K296" s="46"/>
      <c r="L296" s="16">
        <f t="shared" ref="L296:L359" si="93">MAX(E296:E309)</f>
        <v>6.35</v>
      </c>
      <c r="M296" s="16">
        <f t="shared" ref="M296:M359" si="94">MIN(D296:D309)</f>
        <v>6.09</v>
      </c>
      <c r="N296" s="28">
        <f t="shared" ref="N296:N359" si="95">(C296-M296)/(L296-M296)</f>
        <v>1</v>
      </c>
      <c r="O296" s="28">
        <f t="shared" si="84"/>
        <v>0.84680134680134689</v>
      </c>
      <c r="P296" s="28">
        <f t="shared" si="92"/>
        <v>0.84680134680134689</v>
      </c>
      <c r="Q296" s="28">
        <f t="shared" si="85"/>
        <v>0.58842814105972008</v>
      </c>
      <c r="T296" s="47"/>
      <c r="U296" s="41">
        <f t="shared" si="76"/>
        <v>6.2077025741332594</v>
      </c>
      <c r="V296" s="16"/>
      <c r="W296" s="41">
        <f t="shared" si="77"/>
        <v>6.1863891200889434</v>
      </c>
      <c r="Y296" s="41">
        <f t="shared" si="78"/>
        <v>2.131345404431606E-2</v>
      </c>
      <c r="Z296" s="41">
        <f t="shared" si="79"/>
        <v>1.4599651918948322E-3</v>
      </c>
      <c r="AD296" s="48"/>
      <c r="AE296" s="45">
        <f t="shared" si="86"/>
        <v>6.1679999999999993</v>
      </c>
      <c r="AF296" s="45">
        <f t="shared" si="87"/>
        <v>6.2497999967998964E-2</v>
      </c>
      <c r="AG296" s="27">
        <f t="shared" si="90"/>
        <v>6.2929959999359975</v>
      </c>
      <c r="AH296" s="27">
        <f t="shared" si="91"/>
        <v>6.0430040000640011</v>
      </c>
      <c r="AI296" s="49"/>
    </row>
    <row r="297" spans="1:35" x14ac:dyDescent="0.2">
      <c r="A297" s="14" t="s">
        <v>22</v>
      </c>
      <c r="B297" s="15">
        <v>40925</v>
      </c>
      <c r="C297" s="16">
        <v>6.27</v>
      </c>
      <c r="D297" s="16">
        <v>6.19</v>
      </c>
      <c r="E297" s="16">
        <v>6.31</v>
      </c>
      <c r="F297" s="16">
        <f t="shared" si="80"/>
        <v>5.9999999999999609E-2</v>
      </c>
      <c r="G297" s="14">
        <f t="shared" si="72"/>
        <v>5.9999999999999609E-2</v>
      </c>
      <c r="H297" s="14" t="str">
        <f t="shared" si="73"/>
        <v/>
      </c>
      <c r="I297" s="16">
        <f t="shared" si="81"/>
        <v>66.037735849056503</v>
      </c>
      <c r="K297" s="46"/>
      <c r="L297" s="16">
        <f t="shared" si="93"/>
        <v>6.31</v>
      </c>
      <c r="M297" s="16">
        <f t="shared" si="94"/>
        <v>6.09</v>
      </c>
      <c r="N297" s="28">
        <f t="shared" si="95"/>
        <v>0.81818181818181779</v>
      </c>
      <c r="O297" s="28">
        <f t="shared" si="84"/>
        <v>0.68890660995924147</v>
      </c>
      <c r="P297" s="28">
        <f t="shared" si="92"/>
        <v>0.68890660995924147</v>
      </c>
      <c r="Q297" s="28">
        <f t="shared" si="85"/>
        <v>0.50795676058833938</v>
      </c>
      <c r="T297" s="47"/>
      <c r="U297" s="41">
        <f t="shared" si="76"/>
        <v>6.1818303148847615</v>
      </c>
      <c r="V297" s="16"/>
      <c r="W297" s="41">
        <f t="shared" si="77"/>
        <v>6.1733002496960596</v>
      </c>
      <c r="Y297" s="41">
        <f t="shared" si="78"/>
        <v>8.5300651887019185E-3</v>
      </c>
      <c r="Z297" s="41">
        <f t="shared" si="79"/>
        <v>-3.5034070212104744E-3</v>
      </c>
      <c r="AD297" s="48"/>
      <c r="AE297" s="45">
        <f t="shared" si="86"/>
        <v>6.1584999999999983</v>
      </c>
      <c r="AF297" s="45">
        <f t="shared" si="87"/>
        <v>4.6505376033314727E-2</v>
      </c>
      <c r="AG297" s="27">
        <f t="shared" si="90"/>
        <v>6.2515107520666273</v>
      </c>
      <c r="AH297" s="27">
        <f t="shared" si="91"/>
        <v>6.0654892479333693</v>
      </c>
      <c r="AI297" s="49"/>
    </row>
    <row r="298" spans="1:35" x14ac:dyDescent="0.2">
      <c r="A298" s="14" t="s">
        <v>22</v>
      </c>
      <c r="B298" s="15">
        <v>40924</v>
      </c>
      <c r="C298" s="16">
        <v>6.21</v>
      </c>
      <c r="D298" s="16">
        <v>6.18</v>
      </c>
      <c r="E298" s="16">
        <v>6.26</v>
      </c>
      <c r="F298" s="16">
        <f t="shared" si="80"/>
        <v>4.0000000000000036E-2</v>
      </c>
      <c r="G298" s="14">
        <f t="shared" si="72"/>
        <v>4.0000000000000036E-2</v>
      </c>
      <c r="H298" s="14" t="str">
        <f t="shared" si="73"/>
        <v/>
      </c>
      <c r="I298" s="16">
        <f t="shared" si="81"/>
        <v>60.416666666666536</v>
      </c>
      <c r="K298" s="46"/>
      <c r="L298" s="16">
        <f t="shared" si="93"/>
        <v>6.26</v>
      </c>
      <c r="M298" s="16">
        <f t="shared" si="94"/>
        <v>6.08</v>
      </c>
      <c r="N298" s="28">
        <f t="shared" si="95"/>
        <v>0.72222222222222276</v>
      </c>
      <c r="O298" s="28">
        <f t="shared" si="84"/>
        <v>0.56432748538011734</v>
      </c>
      <c r="P298" s="28">
        <f t="shared" si="92"/>
        <v>0.56432748538011734</v>
      </c>
      <c r="Q298" s="28">
        <f t="shared" si="85"/>
        <v>0.46276803118908355</v>
      </c>
      <c r="T298" s="47"/>
      <c r="U298" s="41">
        <f t="shared" si="76"/>
        <v>6.1657994630456265</v>
      </c>
      <c r="V298" s="16"/>
      <c r="W298" s="41">
        <f t="shared" si="77"/>
        <v>6.1655642696717443</v>
      </c>
      <c r="Y298" s="41">
        <f t="shared" si="78"/>
        <v>2.3519337388222539E-4</v>
      </c>
      <c r="Z298" s="41">
        <f t="shared" si="79"/>
        <v>-6.5117750736885726E-3</v>
      </c>
      <c r="AD298" s="48"/>
      <c r="AE298" s="45">
        <f t="shared" si="86"/>
        <v>6.1549999999999994</v>
      </c>
      <c r="AF298" s="45">
        <f t="shared" si="87"/>
        <v>4.0187062594820355E-2</v>
      </c>
      <c r="AG298" s="27">
        <f t="shared" si="90"/>
        <v>6.2353741251896402</v>
      </c>
      <c r="AH298" s="27">
        <f t="shared" si="91"/>
        <v>6.0746258748103585</v>
      </c>
      <c r="AI298" s="49"/>
    </row>
    <row r="299" spans="1:35" x14ac:dyDescent="0.2">
      <c r="A299" s="14" t="s">
        <v>22</v>
      </c>
      <c r="B299" s="15">
        <v>40921</v>
      </c>
      <c r="C299" s="16">
        <v>6.17</v>
      </c>
      <c r="D299" s="16">
        <v>6.15</v>
      </c>
      <c r="E299" s="16">
        <v>6.26</v>
      </c>
      <c r="F299" s="16">
        <f t="shared" si="80"/>
        <v>1.9999999999999574E-2</v>
      </c>
      <c r="G299" s="14">
        <f t="shared" si="72"/>
        <v>1.9999999999999574E-2</v>
      </c>
      <c r="H299" s="14" t="str">
        <f t="shared" si="73"/>
        <v/>
      </c>
      <c r="I299" s="16">
        <f t="shared" si="81"/>
        <v>57.777777777777729</v>
      </c>
      <c r="K299" s="46"/>
      <c r="L299" s="16">
        <f t="shared" si="93"/>
        <v>6.26</v>
      </c>
      <c r="M299" s="16">
        <f t="shared" si="94"/>
        <v>6.07</v>
      </c>
      <c r="N299" s="28">
        <f t="shared" si="95"/>
        <v>0.52631578947368374</v>
      </c>
      <c r="O299" s="28">
        <f t="shared" si="84"/>
        <v>0.43469785575048697</v>
      </c>
      <c r="P299" s="28">
        <f t="shared" si="92"/>
        <v>0.43469785575048697</v>
      </c>
      <c r="Q299" s="28">
        <f t="shared" si="85"/>
        <v>0.47212475633528223</v>
      </c>
      <c r="T299" s="47"/>
      <c r="U299" s="41">
        <f t="shared" si="76"/>
        <v>6.1577630017811948</v>
      </c>
      <c r="V299" s="16"/>
      <c r="W299" s="41">
        <f t="shared" si="77"/>
        <v>6.1620094112454842</v>
      </c>
      <c r="Y299" s="41">
        <f t="shared" si="78"/>
        <v>-4.2464094642893357E-3</v>
      </c>
      <c r="Z299" s="41">
        <f t="shared" si="79"/>
        <v>-8.1985171855812715E-3</v>
      </c>
      <c r="AD299" s="48"/>
      <c r="AE299" s="45">
        <f t="shared" si="86"/>
        <v>6.1499999999999986</v>
      </c>
      <c r="AF299" s="45">
        <f t="shared" si="87"/>
        <v>3.9242833740697286E-2</v>
      </c>
      <c r="AG299" s="27">
        <f t="shared" si="90"/>
        <v>6.2284856674813929</v>
      </c>
      <c r="AH299" s="27">
        <f t="shared" si="91"/>
        <v>6.0715143325186043</v>
      </c>
      <c r="AI299" s="49"/>
    </row>
    <row r="300" spans="1:35" x14ac:dyDescent="0.2">
      <c r="A300" s="14" t="s">
        <v>22</v>
      </c>
      <c r="B300" s="15">
        <v>40920</v>
      </c>
      <c r="C300" s="16">
        <v>6.15</v>
      </c>
      <c r="D300" s="16">
        <v>6.12</v>
      </c>
      <c r="E300" s="16">
        <v>6.18</v>
      </c>
      <c r="F300" s="16">
        <f t="shared" si="80"/>
        <v>2.0000000000000462E-2</v>
      </c>
      <c r="G300" s="14">
        <f t="shared" si="72"/>
        <v>2.0000000000000462E-2</v>
      </c>
      <c r="H300" s="14" t="str">
        <f t="shared" si="73"/>
        <v/>
      </c>
      <c r="I300" s="16">
        <f t="shared" si="81"/>
        <v>55.813953488372107</v>
      </c>
      <c r="K300" s="46"/>
      <c r="L300" s="16">
        <f t="shared" si="93"/>
        <v>6.25</v>
      </c>
      <c r="M300" s="16">
        <f t="shared" si="94"/>
        <v>6.07</v>
      </c>
      <c r="N300" s="28">
        <f t="shared" si="95"/>
        <v>0.44444444444444553</v>
      </c>
      <c r="O300" s="28">
        <f t="shared" si="84"/>
        <v>0.40740740740740761</v>
      </c>
      <c r="P300" s="28">
        <f t="shared" si="92"/>
        <v>0.40740740740740761</v>
      </c>
      <c r="Q300" s="28">
        <f t="shared" si="85"/>
        <v>0.51111111111111063</v>
      </c>
      <c r="T300" s="47"/>
      <c r="U300" s="41">
        <f t="shared" si="76"/>
        <v>6.1555380930141403</v>
      </c>
      <c r="V300" s="16"/>
      <c r="W300" s="41">
        <f t="shared" si="77"/>
        <v>6.1613701641451231</v>
      </c>
      <c r="Y300" s="41">
        <f t="shared" si="78"/>
        <v>-5.8320711309827189E-3</v>
      </c>
      <c r="Z300" s="41">
        <f t="shared" ref="Z300:Z305" si="96">AA$3*Y300+(1-AA$3)*Z301</f>
        <v>-9.1865441159042546E-3</v>
      </c>
      <c r="AD300" s="48"/>
      <c r="AE300" s="45">
        <f t="shared" si="86"/>
        <v>6.145999999999999</v>
      </c>
      <c r="AF300" s="45">
        <f t="shared" si="87"/>
        <v>4.1036569057366509E-2</v>
      </c>
      <c r="AG300" s="27">
        <f t="shared" si="90"/>
        <v>6.2280731381147323</v>
      </c>
      <c r="AH300" s="27">
        <f t="shared" si="91"/>
        <v>6.0639268618852658</v>
      </c>
      <c r="AI300" s="49"/>
    </row>
    <row r="301" spans="1:35" x14ac:dyDescent="0.2">
      <c r="A301" s="14" t="s">
        <v>22</v>
      </c>
      <c r="B301" s="15">
        <v>40919</v>
      </c>
      <c r="C301" s="16">
        <v>6.13</v>
      </c>
      <c r="D301" s="16">
        <v>6.13</v>
      </c>
      <c r="E301" s="16">
        <v>6.18</v>
      </c>
      <c r="F301" s="16">
        <f t="shared" si="80"/>
        <v>-2.0000000000000462E-2</v>
      </c>
      <c r="G301" s="14" t="str">
        <f t="shared" si="72"/>
        <v/>
      </c>
      <c r="H301" s="14">
        <f t="shared" si="73"/>
        <v>2.0000000000000462E-2</v>
      </c>
      <c r="I301" s="16">
        <f t="shared" si="81"/>
        <v>52.380952380952301</v>
      </c>
      <c r="K301" s="46"/>
      <c r="L301" s="16">
        <f t="shared" si="93"/>
        <v>6.25</v>
      </c>
      <c r="M301" s="16">
        <f t="shared" si="94"/>
        <v>6.07</v>
      </c>
      <c r="N301" s="28">
        <f t="shared" si="95"/>
        <v>0.33333333333333171</v>
      </c>
      <c r="O301" s="28">
        <f t="shared" si="84"/>
        <v>0.44444444444444392</v>
      </c>
      <c r="P301" s="28">
        <f t="shared" si="92"/>
        <v>0.44444444444444392</v>
      </c>
      <c r="Q301" s="28">
        <f t="shared" si="85"/>
        <v>0.59629629629629577</v>
      </c>
      <c r="T301" s="47"/>
      <c r="U301" s="41">
        <f t="shared" si="76"/>
        <v>6.1565450190167113</v>
      </c>
      <c r="V301" s="16"/>
      <c r="W301" s="41">
        <f t="shared" si="77"/>
        <v>6.1622797772767326</v>
      </c>
      <c r="Y301" s="41">
        <f t="shared" si="78"/>
        <v>-5.7347582600213443E-3</v>
      </c>
      <c r="Z301" s="41">
        <f t="shared" si="96"/>
        <v>-1.0025162362134639E-2</v>
      </c>
      <c r="AD301" s="48"/>
      <c r="AE301" s="45">
        <f t="shared" si="86"/>
        <v>6.1425000000000001</v>
      </c>
      <c r="AF301" s="45">
        <f t="shared" si="87"/>
        <v>4.3459751494917799E-2</v>
      </c>
      <c r="AG301" s="27">
        <f t="shared" si="90"/>
        <v>6.2294195029898356</v>
      </c>
      <c r="AH301" s="27">
        <f t="shared" si="91"/>
        <v>6.0555804970101645</v>
      </c>
      <c r="AI301" s="49"/>
    </row>
    <row r="302" spans="1:35" x14ac:dyDescent="0.2">
      <c r="A302" s="14" t="s">
        <v>22</v>
      </c>
      <c r="B302" s="15">
        <v>40918</v>
      </c>
      <c r="C302" s="16">
        <v>6.15</v>
      </c>
      <c r="D302" s="16">
        <v>6.14</v>
      </c>
      <c r="E302" s="16">
        <v>6.2</v>
      </c>
      <c r="F302" s="16">
        <f t="shared" si="80"/>
        <v>-1.9999999999999574E-2</v>
      </c>
      <c r="G302" s="14" t="str">
        <f t="shared" si="72"/>
        <v/>
      </c>
      <c r="H302" s="14">
        <f t="shared" si="73"/>
        <v>1.9999999999999574E-2</v>
      </c>
      <c r="I302" s="16">
        <f t="shared" si="81"/>
        <v>48.888888888888921</v>
      </c>
      <c r="K302" s="46"/>
      <c r="L302" s="16">
        <f t="shared" si="93"/>
        <v>6.25</v>
      </c>
      <c r="M302" s="16">
        <f t="shared" si="94"/>
        <v>6.07</v>
      </c>
      <c r="N302" s="28">
        <f t="shared" si="95"/>
        <v>0.44444444444444553</v>
      </c>
      <c r="O302" s="28">
        <f t="shared" si="84"/>
        <v>0.46296296296296208</v>
      </c>
      <c r="P302" s="28">
        <f t="shared" si="92"/>
        <v>0.46296296296296208</v>
      </c>
      <c r="Q302" s="28">
        <f t="shared" si="85"/>
        <v>0.66609686609686547</v>
      </c>
      <c r="T302" s="47"/>
      <c r="U302" s="41">
        <f t="shared" si="76"/>
        <v>6.1613713861106589</v>
      </c>
      <c r="V302" s="16"/>
      <c r="W302" s="41">
        <f t="shared" si="77"/>
        <v>6.1648621594588713</v>
      </c>
      <c r="Y302" s="41">
        <f t="shared" si="78"/>
        <v>-3.4907733482123504E-3</v>
      </c>
      <c r="Z302" s="41">
        <f t="shared" si="96"/>
        <v>-1.1097763387662963E-2</v>
      </c>
      <c r="AD302" s="48"/>
      <c r="AE302" s="45">
        <f t="shared" si="86"/>
        <v>6.1395</v>
      </c>
      <c r="AF302" s="45">
        <f t="shared" si="87"/>
        <v>4.6203354856547023E-2</v>
      </c>
      <c r="AG302" s="27">
        <f t="shared" si="90"/>
        <v>6.231906709713094</v>
      </c>
      <c r="AH302" s="27">
        <f t="shared" si="91"/>
        <v>6.0470932902869059</v>
      </c>
      <c r="AI302" s="49"/>
    </row>
    <row r="303" spans="1:35" x14ac:dyDescent="0.2">
      <c r="A303" s="14" t="s">
        <v>22</v>
      </c>
      <c r="B303" s="15">
        <v>40917</v>
      </c>
      <c r="C303" s="16">
        <v>6.17</v>
      </c>
      <c r="D303" s="16">
        <v>6.12</v>
      </c>
      <c r="E303" s="16">
        <v>6.18</v>
      </c>
      <c r="F303" s="16">
        <f t="shared" si="80"/>
        <v>3.0000000000000249E-2</v>
      </c>
      <c r="G303" s="14">
        <f t="shared" si="72"/>
        <v>3.0000000000000249E-2</v>
      </c>
      <c r="H303" s="14" t="str">
        <f t="shared" si="73"/>
        <v/>
      </c>
      <c r="I303" s="16">
        <f t="shared" si="81"/>
        <v>46.808510638297882</v>
      </c>
      <c r="K303" s="46"/>
      <c r="L303" s="16">
        <f t="shared" si="93"/>
        <v>6.25</v>
      </c>
      <c r="M303" s="16">
        <f t="shared" si="94"/>
        <v>6.07</v>
      </c>
      <c r="N303" s="28">
        <f t="shared" si="95"/>
        <v>0.55555555555555447</v>
      </c>
      <c r="O303" s="28">
        <f t="shared" si="84"/>
        <v>0.61111111111111061</v>
      </c>
      <c r="P303" s="28">
        <f t="shared" si="92"/>
        <v>0.61111111111111061</v>
      </c>
      <c r="Q303" s="28">
        <f t="shared" si="85"/>
        <v>0.74034188034187964</v>
      </c>
      <c r="T303" s="47"/>
      <c r="U303" s="41">
        <f t="shared" si="76"/>
        <v>6.1634389108580514</v>
      </c>
      <c r="V303" s="16"/>
      <c r="W303" s="41">
        <f t="shared" si="77"/>
        <v>6.1660511322155811</v>
      </c>
      <c r="Y303" s="41">
        <f t="shared" si="78"/>
        <v>-2.6122213575296982E-3</v>
      </c>
      <c r="Z303" s="41">
        <f t="shared" si="96"/>
        <v>-1.2999510897525615E-2</v>
      </c>
      <c r="AD303" s="48"/>
      <c r="AE303" s="45">
        <f t="shared" si="86"/>
        <v>6.1384999999999987</v>
      </c>
      <c r="AF303" s="45">
        <f t="shared" si="87"/>
        <v>4.6181706334868226E-2</v>
      </c>
      <c r="AG303" s="27">
        <f t="shared" si="90"/>
        <v>6.2308634126697351</v>
      </c>
      <c r="AH303" s="27">
        <f t="shared" si="91"/>
        <v>6.0461365873302624</v>
      </c>
      <c r="AI303" s="49"/>
    </row>
    <row r="304" spans="1:35" x14ac:dyDescent="0.2">
      <c r="A304" s="14" t="s">
        <v>22</v>
      </c>
      <c r="B304" s="15">
        <v>40914</v>
      </c>
      <c r="C304" s="16">
        <v>6.14</v>
      </c>
      <c r="D304" s="16">
        <v>6.14</v>
      </c>
      <c r="E304" s="16">
        <v>6.24</v>
      </c>
      <c r="F304" s="16">
        <f t="shared" si="80"/>
        <v>-9.0000000000000746E-2</v>
      </c>
      <c r="G304" s="14" t="str">
        <f t="shared" si="72"/>
        <v/>
      </c>
      <c r="H304" s="14">
        <f t="shared" si="73"/>
        <v>9.0000000000000746E-2</v>
      </c>
      <c r="I304" s="16">
        <f t="shared" si="81"/>
        <v>52.830188679245197</v>
      </c>
      <c r="K304" s="46"/>
      <c r="L304" s="16">
        <f t="shared" si="93"/>
        <v>6.25</v>
      </c>
      <c r="M304" s="16">
        <f t="shared" si="94"/>
        <v>6.07</v>
      </c>
      <c r="N304" s="28">
        <f t="shared" si="95"/>
        <v>0.38888888888888618</v>
      </c>
      <c r="O304" s="28">
        <f t="shared" si="84"/>
        <v>0.62962962962962876</v>
      </c>
      <c r="P304" s="28">
        <f t="shared" si="92"/>
        <v>0.62962962962962876</v>
      </c>
      <c r="Q304" s="28">
        <f t="shared" si="85"/>
        <v>0.75384615384615306</v>
      </c>
      <c r="T304" s="47"/>
      <c r="U304" s="41">
        <f t="shared" si="76"/>
        <v>6.1622459855595162</v>
      </c>
      <c r="V304" s="16"/>
      <c r="W304" s="41">
        <f t="shared" si="77"/>
        <v>6.1657352227928275</v>
      </c>
      <c r="Y304" s="41">
        <f t="shared" si="78"/>
        <v>-3.4892372333112931E-3</v>
      </c>
      <c r="Z304" s="41">
        <f t="shared" si="96"/>
        <v>-1.5596333282524594E-2</v>
      </c>
      <c r="AD304" s="48"/>
      <c r="AE304" s="45">
        <f t="shared" si="86"/>
        <v>6.1339999999999995</v>
      </c>
      <c r="AF304" s="45">
        <f t="shared" si="87"/>
        <v>4.7265209192385978E-2</v>
      </c>
      <c r="AG304" s="27">
        <f t="shared" si="90"/>
        <v>6.2285304183847714</v>
      </c>
      <c r="AH304" s="27">
        <f t="shared" si="91"/>
        <v>6.0394695816152275</v>
      </c>
      <c r="AI304" s="49"/>
    </row>
    <row r="305" spans="1:35" x14ac:dyDescent="0.2">
      <c r="A305" s="14" t="s">
        <v>22</v>
      </c>
      <c r="B305" s="15">
        <v>40913</v>
      </c>
      <c r="C305" s="16">
        <v>6.23</v>
      </c>
      <c r="D305" s="16">
        <v>6.11</v>
      </c>
      <c r="E305" s="16">
        <v>6.25</v>
      </c>
      <c r="F305" s="16">
        <f t="shared" si="80"/>
        <v>5.0000000000000711E-2</v>
      </c>
      <c r="G305" s="14">
        <f t="shared" si="72"/>
        <v>5.0000000000000711E-2</v>
      </c>
      <c r="H305" s="14" t="str">
        <f t="shared" si="73"/>
        <v/>
      </c>
      <c r="I305" s="16">
        <f t="shared" si="81"/>
        <v>65.217391304347743</v>
      </c>
      <c r="K305" s="46"/>
      <c r="L305" s="16">
        <f t="shared" si="93"/>
        <v>6.25</v>
      </c>
      <c r="M305" s="16">
        <f t="shared" si="94"/>
        <v>6.07</v>
      </c>
      <c r="N305" s="28">
        <f t="shared" si="95"/>
        <v>0.88888888888889106</v>
      </c>
      <c r="O305" s="28">
        <f t="shared" si="84"/>
        <v>0.83333333333333337</v>
      </c>
      <c r="P305" s="28">
        <f t="shared" si="92"/>
        <v>0.83333333333333337</v>
      </c>
      <c r="Q305" s="28">
        <f t="shared" si="85"/>
        <v>0.73458689458689386</v>
      </c>
      <c r="T305" s="47"/>
      <c r="U305" s="41">
        <f t="shared" si="76"/>
        <v>6.1662907102067015</v>
      </c>
      <c r="V305" s="16"/>
      <c r="W305" s="41">
        <f t="shared" si="77"/>
        <v>6.1677940406162541</v>
      </c>
      <c r="Y305" s="41">
        <f t="shared" si="78"/>
        <v>-1.503330409552639E-3</v>
      </c>
      <c r="Z305" s="41">
        <f t="shared" si="96"/>
        <v>-1.8623107294827919E-2</v>
      </c>
      <c r="AD305" s="48"/>
      <c r="AE305" s="45">
        <f t="shared" si="86"/>
        <v>6.1340000000000003</v>
      </c>
      <c r="AF305" s="45">
        <f t="shared" si="87"/>
        <v>4.7265209192385978E-2</v>
      </c>
      <c r="AG305" s="27">
        <f t="shared" si="90"/>
        <v>6.2285304183847723</v>
      </c>
      <c r="AH305" s="27">
        <f t="shared" si="91"/>
        <v>6.0394695816152284</v>
      </c>
      <c r="AI305" s="49"/>
    </row>
    <row r="306" spans="1:35" x14ac:dyDescent="0.2">
      <c r="A306" s="14" t="s">
        <v>22</v>
      </c>
      <c r="B306" s="15">
        <v>40912</v>
      </c>
      <c r="C306" s="16">
        <v>6.18</v>
      </c>
      <c r="D306" s="16">
        <v>6.18</v>
      </c>
      <c r="E306" s="16">
        <v>6.25</v>
      </c>
      <c r="F306" s="16">
        <f t="shared" si="80"/>
        <v>-5.0000000000000711E-2</v>
      </c>
      <c r="G306" s="14" t="str">
        <f t="shared" si="72"/>
        <v/>
      </c>
      <c r="H306" s="14">
        <f t="shared" si="73"/>
        <v>5.0000000000000711E-2</v>
      </c>
      <c r="I306" s="16">
        <f t="shared" si="81"/>
        <v>61.904761904761763</v>
      </c>
      <c r="K306" s="46"/>
      <c r="L306" s="16">
        <f t="shared" si="93"/>
        <v>6.25</v>
      </c>
      <c r="M306" s="16">
        <f t="shared" si="94"/>
        <v>6.07</v>
      </c>
      <c r="N306" s="28">
        <f t="shared" si="95"/>
        <v>0.61111111111110894</v>
      </c>
      <c r="O306" s="28">
        <f t="shared" si="84"/>
        <v>0.79344729344729215</v>
      </c>
      <c r="P306" s="28">
        <f t="shared" si="92"/>
        <v>0.79344729344729215</v>
      </c>
      <c r="Q306" s="28">
        <f t="shared" si="85"/>
        <v>0.64051282051281966</v>
      </c>
      <c r="T306" s="47"/>
      <c r="U306" s="41">
        <f t="shared" si="76"/>
        <v>6.154707202971557</v>
      </c>
      <c r="V306" s="16"/>
      <c r="W306" s="41">
        <f t="shared" si="77"/>
        <v>6.1628175638655547</v>
      </c>
      <c r="Y306" s="41">
        <f t="shared" si="78"/>
        <v>-8.1103608939976368E-3</v>
      </c>
      <c r="Z306" s="41">
        <f>AA$3*Y306+(1-AA$3)*Z307</f>
        <v>-2.2903051516146737E-2</v>
      </c>
      <c r="AD306" s="48"/>
      <c r="AE306" s="45">
        <f t="shared" si="86"/>
        <v>6.1289999999999996</v>
      </c>
      <c r="AF306" s="45">
        <f t="shared" si="87"/>
        <v>4.1821047332653016E-2</v>
      </c>
      <c r="AG306" s="27">
        <f t="shared" si="90"/>
        <v>6.2126420946653056</v>
      </c>
      <c r="AH306" s="27">
        <f t="shared" si="91"/>
        <v>6.0453579053346935</v>
      </c>
      <c r="AI306" s="49"/>
    </row>
    <row r="307" spans="1:35" x14ac:dyDescent="0.2">
      <c r="A307" s="14" t="s">
        <v>22</v>
      </c>
      <c r="B307" s="15">
        <v>40911</v>
      </c>
      <c r="C307" s="16">
        <v>6.23</v>
      </c>
      <c r="D307" s="16">
        <v>6.13</v>
      </c>
      <c r="E307" s="16">
        <v>6.23</v>
      </c>
      <c r="F307" s="16">
        <f t="shared" si="80"/>
        <v>6.0000000000000497E-2</v>
      </c>
      <c r="G307" s="14">
        <f t="shared" si="72"/>
        <v>6.0000000000000497E-2</v>
      </c>
      <c r="H307" s="14" t="str">
        <f t="shared" si="73"/>
        <v/>
      </c>
      <c r="I307" s="16">
        <f t="shared" si="81"/>
        <v>71.052631578947242</v>
      </c>
      <c r="K307" s="46"/>
      <c r="L307" s="16">
        <f t="shared" si="93"/>
        <v>6.23</v>
      </c>
      <c r="M307" s="16">
        <f t="shared" si="94"/>
        <v>6.07</v>
      </c>
      <c r="N307" s="28">
        <f t="shared" si="95"/>
        <v>1</v>
      </c>
      <c r="O307" s="28">
        <f t="shared" si="84"/>
        <v>0.83418803418803356</v>
      </c>
      <c r="P307" s="28">
        <f t="shared" si="92"/>
        <v>0.83418803418803356</v>
      </c>
      <c r="Q307" s="28">
        <f t="shared" si="85"/>
        <v>0.53120607787274388</v>
      </c>
      <c r="T307" s="47"/>
      <c r="U307" s="41">
        <f>V$3*$C307+(1-V$3)*U308</f>
        <v>6.1501085126027499</v>
      </c>
      <c r="V307" s="16"/>
      <c r="W307" s="41">
        <f>X$3*$C307+(1-X$3)*W308</f>
        <v>6.1614429689747992</v>
      </c>
      <c r="Y307" s="41">
        <f>U307-W307</f>
        <v>-1.1334456372049218E-2</v>
      </c>
      <c r="Z307" s="41">
        <f t="shared" ref="Z307:Z370" si="97">AA$3*Y307+(1-AA$3)*Z308</f>
        <v>-2.6601224171684014E-2</v>
      </c>
      <c r="AD307" s="48"/>
      <c r="AE307" s="45">
        <f t="shared" si="86"/>
        <v>6.1349999999999998</v>
      </c>
      <c r="AF307" s="45">
        <f t="shared" si="87"/>
        <v>5.5181518645285595E-2</v>
      </c>
      <c r="AG307" s="27">
        <f t="shared" si="90"/>
        <v>6.2453630372905709</v>
      </c>
      <c r="AH307" s="27">
        <f t="shared" si="91"/>
        <v>6.0246369627094287</v>
      </c>
      <c r="AI307" s="49"/>
    </row>
    <row r="308" spans="1:35" x14ac:dyDescent="0.2">
      <c r="A308" s="14" t="s">
        <v>22</v>
      </c>
      <c r="B308" s="15">
        <v>40910</v>
      </c>
      <c r="C308" s="16">
        <v>6.17</v>
      </c>
      <c r="D308" s="16">
        <v>6.09</v>
      </c>
      <c r="E308" s="16">
        <v>6.17</v>
      </c>
      <c r="F308" s="16">
        <f t="shared" ref="F308:F371" si="98">C308-C309</f>
        <v>9.9999999999997868E-3</v>
      </c>
      <c r="G308" s="14">
        <f t="shared" ref="G308:G371" si="99">IF(F308&gt;0,F308,"")</f>
        <v>9.9999999999997868E-3</v>
      </c>
      <c r="H308" s="14" t="str">
        <f t="shared" ref="H308:H371" si="100">IF(F308&lt;0,-F308,"")</f>
        <v/>
      </c>
      <c r="I308" s="16">
        <f t="shared" si="81"/>
        <v>55.263157894736828</v>
      </c>
      <c r="K308" s="46"/>
      <c r="L308" s="16">
        <f t="shared" si="93"/>
        <v>6.2</v>
      </c>
      <c r="M308" s="16">
        <f t="shared" si="94"/>
        <v>6.07</v>
      </c>
      <c r="N308" s="28">
        <f t="shared" si="95"/>
        <v>0.76923076923076716</v>
      </c>
      <c r="O308" s="28">
        <f t="shared" si="84"/>
        <v>0.67863247863247766</v>
      </c>
      <c r="P308" s="28">
        <f t="shared" si="92"/>
        <v>0.67863247863247766</v>
      </c>
      <c r="Q308" s="28">
        <f t="shared" si="85"/>
        <v>0.40387464387464328</v>
      </c>
      <c r="T308" s="47"/>
      <c r="U308" s="41">
        <f t="shared" ref="U308:U371" si="101">V$3*$C308+(1-V$3)*U309</f>
        <v>6.1355827876214324</v>
      </c>
      <c r="W308" s="41">
        <f t="shared" ref="W308:W371" si="102">X$3*$C308+(1-X$3)*W309</f>
        <v>6.1559584064927835</v>
      </c>
      <c r="Y308" s="41">
        <f t="shared" ref="Y308:Y371" si="103">U308-W308</f>
        <v>-2.0375618871351087E-2</v>
      </c>
      <c r="Z308" s="41">
        <f t="shared" si="97"/>
        <v>-3.0417916121592711E-2</v>
      </c>
      <c r="AD308" s="48"/>
      <c r="AE308" s="45">
        <f t="shared" si="86"/>
        <v>6.1369999999999987</v>
      </c>
      <c r="AF308" s="45">
        <f t="shared" si="87"/>
        <v>5.9169248769948002E-2</v>
      </c>
      <c r="AG308" s="27">
        <f t="shared" si="90"/>
        <v>6.2553384975398947</v>
      </c>
      <c r="AH308" s="27">
        <f t="shared" si="91"/>
        <v>6.0186615024601027</v>
      </c>
      <c r="AI308" s="49"/>
    </row>
    <row r="309" spans="1:35" x14ac:dyDescent="0.2">
      <c r="A309" s="14" t="s">
        <v>22</v>
      </c>
      <c r="B309" s="15">
        <v>40907</v>
      </c>
      <c r="C309" s="16">
        <v>6.16</v>
      </c>
      <c r="D309" s="16">
        <v>6.1</v>
      </c>
      <c r="E309" s="16">
        <v>6.16</v>
      </c>
      <c r="F309" s="16">
        <f t="shared" si="98"/>
        <v>3.0000000000000249E-2</v>
      </c>
      <c r="G309" s="14">
        <f t="shared" si="99"/>
        <v>3.0000000000000249E-2</v>
      </c>
      <c r="H309" s="14" t="str">
        <f t="shared" si="100"/>
        <v/>
      </c>
      <c r="I309" s="16">
        <f t="shared" si="81"/>
        <v>59.523809523809497</v>
      </c>
      <c r="K309" s="46"/>
      <c r="L309" s="16">
        <f t="shared" si="93"/>
        <v>6.2</v>
      </c>
      <c r="M309" s="16">
        <f t="shared" si="94"/>
        <v>6.05</v>
      </c>
      <c r="N309" s="28">
        <f t="shared" si="95"/>
        <v>0.73333333333333373</v>
      </c>
      <c r="O309" s="28">
        <f t="shared" si="84"/>
        <v>0.53333333333333244</v>
      </c>
      <c r="P309" s="28">
        <f t="shared" si="92"/>
        <v>0.53333333333333244</v>
      </c>
      <c r="Q309" s="28">
        <f t="shared" si="85"/>
        <v>0.30765432098765388</v>
      </c>
      <c r="T309" s="47"/>
      <c r="U309" s="41">
        <f t="shared" si="101"/>
        <v>6.1293251126435111</v>
      </c>
      <c r="W309" s="41">
        <f t="shared" si="102"/>
        <v>6.1548350790122059</v>
      </c>
      <c r="Y309" s="41">
        <f t="shared" si="103"/>
        <v>-2.5509966368694847E-2</v>
      </c>
      <c r="Z309" s="41">
        <f t="shared" si="97"/>
        <v>-3.2928490434153114E-2</v>
      </c>
      <c r="AD309" s="48"/>
      <c r="AE309" s="45">
        <f t="shared" si="86"/>
        <v>6.1440000000000001</v>
      </c>
      <c r="AF309" s="45">
        <f t="shared" si="87"/>
        <v>6.9957129729570716E-2</v>
      </c>
      <c r="AG309" s="27">
        <f t="shared" si="90"/>
        <v>6.2839142594591415</v>
      </c>
      <c r="AH309" s="27">
        <f t="shared" si="91"/>
        <v>6.0040857405408588</v>
      </c>
      <c r="AI309" s="49"/>
    </row>
    <row r="310" spans="1:35" x14ac:dyDescent="0.2">
      <c r="A310" s="14" t="s">
        <v>22</v>
      </c>
      <c r="B310" s="15">
        <v>40906</v>
      </c>
      <c r="C310" s="16">
        <v>6.13</v>
      </c>
      <c r="D310" s="16">
        <v>6.09</v>
      </c>
      <c r="E310" s="16">
        <v>6.14</v>
      </c>
      <c r="F310" s="16">
        <f t="shared" si="98"/>
        <v>3.0000000000000249E-2</v>
      </c>
      <c r="G310" s="14">
        <f t="shared" si="99"/>
        <v>3.0000000000000249E-2</v>
      </c>
      <c r="H310" s="14" t="str">
        <f t="shared" si="100"/>
        <v/>
      </c>
      <c r="I310" s="16">
        <f t="shared" si="81"/>
        <v>48.888888888888921</v>
      </c>
      <c r="K310" s="46"/>
      <c r="L310" s="16">
        <f t="shared" si="93"/>
        <v>6.2</v>
      </c>
      <c r="M310" s="16">
        <f t="shared" si="94"/>
        <v>6.05</v>
      </c>
      <c r="N310" s="28">
        <f t="shared" si="95"/>
        <v>0.53333333333333255</v>
      </c>
      <c r="O310" s="28">
        <f t="shared" si="84"/>
        <v>0.36296296296296254</v>
      </c>
      <c r="P310" s="28">
        <f t="shared" si="92"/>
        <v>0.36296296296296254</v>
      </c>
      <c r="Q310" s="28">
        <f t="shared" si="85"/>
        <v>0.25530864197530845</v>
      </c>
      <c r="T310" s="47"/>
      <c r="U310" s="41">
        <f t="shared" si="101"/>
        <v>6.1237478603968762</v>
      </c>
      <c r="W310" s="41">
        <f t="shared" si="102"/>
        <v>6.1544218853331829</v>
      </c>
      <c r="Y310" s="41">
        <f t="shared" si="103"/>
        <v>-3.0674024936306665E-2</v>
      </c>
      <c r="Z310" s="41">
        <f t="shared" si="97"/>
        <v>-3.4783121450517679E-2</v>
      </c>
      <c r="AD310" s="48"/>
      <c r="AE310" s="45">
        <f t="shared" si="86"/>
        <v>6.1455000000000002</v>
      </c>
      <c r="AF310" s="45">
        <f t="shared" si="87"/>
        <v>7.0602761985633311E-2</v>
      </c>
      <c r="AG310" s="27">
        <f t="shared" si="90"/>
        <v>6.2867055239712668</v>
      </c>
      <c r="AH310" s="27">
        <f t="shared" si="91"/>
        <v>6.0042944760287336</v>
      </c>
      <c r="AI310" s="49"/>
    </row>
    <row r="311" spans="1:35" x14ac:dyDescent="0.2">
      <c r="A311" s="14" t="s">
        <v>22</v>
      </c>
      <c r="B311" s="15">
        <v>40905</v>
      </c>
      <c r="C311" s="16">
        <v>6.1</v>
      </c>
      <c r="D311" s="16">
        <v>6.08</v>
      </c>
      <c r="E311" s="16">
        <v>6.15</v>
      </c>
      <c r="F311" s="16">
        <f t="shared" si="98"/>
        <v>-1.0000000000000675E-2</v>
      </c>
      <c r="G311" s="14" t="str">
        <f t="shared" si="99"/>
        <v/>
      </c>
      <c r="H311" s="14">
        <f t="shared" si="100"/>
        <v>1.0000000000000675E-2</v>
      </c>
      <c r="I311" s="16">
        <f t="shared" si="81"/>
        <v>46.51162790697672</v>
      </c>
      <c r="K311" s="46"/>
      <c r="L311" s="16">
        <f t="shared" si="93"/>
        <v>6.2</v>
      </c>
      <c r="M311" s="16">
        <f t="shared" si="94"/>
        <v>6.05</v>
      </c>
      <c r="N311" s="28">
        <f t="shared" si="95"/>
        <v>0.33333333333333137</v>
      </c>
      <c r="O311" s="28">
        <f t="shared" si="84"/>
        <v>0.24691358024691309</v>
      </c>
      <c r="P311" s="28">
        <f t="shared" si="92"/>
        <v>0.24691358024691309</v>
      </c>
      <c r="Q311" s="28">
        <f t="shared" si="85"/>
        <v>0.26172839506172846</v>
      </c>
      <c r="T311" s="47"/>
      <c r="U311" s="41">
        <f t="shared" si="101"/>
        <v>6.1226111077417631</v>
      </c>
      <c r="W311" s="41">
        <f t="shared" si="102"/>
        <v>6.1563756361598374</v>
      </c>
      <c r="Y311" s="41">
        <f t="shared" si="103"/>
        <v>-3.3764528418074313E-2</v>
      </c>
      <c r="Z311" s="41">
        <f t="shared" si="97"/>
        <v>-3.5810395579070425E-2</v>
      </c>
      <c r="AD311" s="48"/>
      <c r="AE311" s="45">
        <f t="shared" si="86"/>
        <v>6.1465000000000005</v>
      </c>
      <c r="AF311" s="45">
        <f t="shared" si="87"/>
        <v>7.0517728267436339E-2</v>
      </c>
      <c r="AG311" s="27">
        <f t="shared" si="90"/>
        <v>6.2875354565348731</v>
      </c>
      <c r="AH311" s="27">
        <f t="shared" si="91"/>
        <v>6.0054645434651279</v>
      </c>
      <c r="AI311" s="49"/>
    </row>
    <row r="312" spans="1:35" x14ac:dyDescent="0.2">
      <c r="A312" s="14" t="s">
        <v>22</v>
      </c>
      <c r="B312" s="15">
        <v>40904</v>
      </c>
      <c r="C312" s="16">
        <v>6.11</v>
      </c>
      <c r="D312" s="16">
        <v>6.07</v>
      </c>
      <c r="E312" s="16">
        <v>6.12</v>
      </c>
      <c r="F312" s="16">
        <f t="shared" si="98"/>
        <v>1.0000000000000675E-2</v>
      </c>
      <c r="G312" s="14">
        <f t="shared" si="99"/>
        <v>1.0000000000000675E-2</v>
      </c>
      <c r="H312" s="14" t="str">
        <f t="shared" si="100"/>
        <v/>
      </c>
      <c r="I312" s="16">
        <f t="shared" si="81"/>
        <v>33.8983050847458</v>
      </c>
      <c r="K312" s="46"/>
      <c r="L312" s="16">
        <f t="shared" si="93"/>
        <v>6.32</v>
      </c>
      <c r="M312" s="16">
        <f t="shared" si="94"/>
        <v>6.05</v>
      </c>
      <c r="N312" s="28">
        <f t="shared" si="95"/>
        <v>0.22222222222222368</v>
      </c>
      <c r="O312" s="28">
        <f t="shared" si="84"/>
        <v>0.19753086419753071</v>
      </c>
      <c r="P312" s="28">
        <f t="shared" si="92"/>
        <v>0.19753086419753071</v>
      </c>
      <c r="Q312" s="28">
        <f t="shared" si="85"/>
        <v>0.29135802469135835</v>
      </c>
      <c r="T312" s="47"/>
      <c r="U312" s="41">
        <f t="shared" si="101"/>
        <v>6.126722218240265</v>
      </c>
      <c r="W312" s="41">
        <f t="shared" si="102"/>
        <v>6.1608856870526241</v>
      </c>
      <c r="Y312" s="41">
        <f t="shared" si="103"/>
        <v>-3.4163468812359099E-2</v>
      </c>
      <c r="Z312" s="41">
        <f t="shared" si="97"/>
        <v>-3.6321862369319453E-2</v>
      </c>
      <c r="AD312" s="48"/>
      <c r="AE312" s="45">
        <f t="shared" si="86"/>
        <v>6.1549999999999994</v>
      </c>
      <c r="AF312" s="45">
        <f t="shared" si="87"/>
        <v>7.4531872376856198E-2</v>
      </c>
      <c r="AG312" s="27">
        <f t="shared" si="90"/>
        <v>6.3040637447537113</v>
      </c>
      <c r="AH312" s="27">
        <f t="shared" si="91"/>
        <v>6.0059362552462874</v>
      </c>
      <c r="AI312" s="49"/>
    </row>
    <row r="313" spans="1:35" x14ac:dyDescent="0.2">
      <c r="A313" s="14" t="s">
        <v>22</v>
      </c>
      <c r="B313" s="15">
        <v>40903</v>
      </c>
      <c r="C313" s="16">
        <v>6.1</v>
      </c>
      <c r="D313" s="16">
        <v>6.1</v>
      </c>
      <c r="E313" s="16">
        <v>6.1</v>
      </c>
      <c r="F313" s="16">
        <f t="shared" si="98"/>
        <v>0</v>
      </c>
      <c r="G313" s="14" t="str">
        <f t="shared" si="99"/>
        <v/>
      </c>
      <c r="H313" s="14" t="str">
        <f t="shared" si="100"/>
        <v/>
      </c>
      <c r="I313" s="16">
        <f t="shared" si="81"/>
        <v>36.065573770491795</v>
      </c>
      <c r="K313" s="46"/>
      <c r="L313" s="16">
        <f t="shared" si="93"/>
        <v>6.32</v>
      </c>
      <c r="M313" s="16">
        <f t="shared" si="94"/>
        <v>6.05</v>
      </c>
      <c r="N313" s="28">
        <f t="shared" si="95"/>
        <v>0.1851851851851842</v>
      </c>
      <c r="O313" s="28">
        <f t="shared" si="84"/>
        <v>0.19753086419753071</v>
      </c>
      <c r="P313" s="28">
        <f t="shared" si="92"/>
        <v>0.19753086419753071</v>
      </c>
      <c r="Q313" s="28">
        <f t="shared" si="85"/>
        <v>0.31749680715197998</v>
      </c>
      <c r="T313" s="47"/>
      <c r="U313" s="41">
        <f t="shared" si="101"/>
        <v>6.1297626215566767</v>
      </c>
      <c r="W313" s="41">
        <f t="shared" si="102"/>
        <v>6.1649565420168333</v>
      </c>
      <c r="Y313" s="41">
        <f t="shared" si="103"/>
        <v>-3.5193920460156569E-2</v>
      </c>
      <c r="Z313" s="41">
        <f t="shared" si="97"/>
        <v>-3.686146075855954E-2</v>
      </c>
      <c r="AD313" s="48"/>
      <c r="AE313" s="45">
        <f t="shared" si="86"/>
        <v>6.1609999999999996</v>
      </c>
      <c r="AF313" s="45">
        <f t="shared" si="87"/>
        <v>7.5491721400428979E-2</v>
      </c>
      <c r="AG313" s="27">
        <f t="shared" si="90"/>
        <v>6.3119834428008579</v>
      </c>
      <c r="AH313" s="27">
        <f t="shared" si="91"/>
        <v>6.0100165571991413</v>
      </c>
      <c r="AI313" s="49"/>
    </row>
    <row r="314" spans="1:35" x14ac:dyDescent="0.2">
      <c r="A314" s="14" t="s">
        <v>22</v>
      </c>
      <c r="B314" s="15">
        <v>40900</v>
      </c>
      <c r="C314" s="16">
        <v>6.1</v>
      </c>
      <c r="D314" s="16">
        <v>6.08</v>
      </c>
      <c r="E314" s="16">
        <v>6.14</v>
      </c>
      <c r="F314" s="16">
        <f t="shared" si="98"/>
        <v>-1.0000000000000675E-2</v>
      </c>
      <c r="G314" s="14" t="str">
        <f t="shared" si="99"/>
        <v/>
      </c>
      <c r="H314" s="14">
        <f t="shared" si="100"/>
        <v>1.0000000000000675E-2</v>
      </c>
      <c r="I314" s="16">
        <f t="shared" si="81"/>
        <v>33.84615384615384</v>
      </c>
      <c r="K314" s="46"/>
      <c r="L314" s="16">
        <f t="shared" si="93"/>
        <v>6.32</v>
      </c>
      <c r="M314" s="16">
        <f t="shared" si="94"/>
        <v>6.05</v>
      </c>
      <c r="N314" s="28">
        <f t="shared" si="95"/>
        <v>0.1851851851851842</v>
      </c>
      <c r="O314" s="28">
        <f t="shared" si="84"/>
        <v>0.27160493827160526</v>
      </c>
      <c r="P314" s="28">
        <f t="shared" si="92"/>
        <v>0.27160493827160526</v>
      </c>
      <c r="Q314" s="28">
        <f t="shared" si="85"/>
        <v>0.31809280544912766</v>
      </c>
      <c r="T314" s="47"/>
      <c r="U314" s="41">
        <f t="shared" si="101"/>
        <v>6.1351740072942542</v>
      </c>
      <c r="W314" s="41">
        <f t="shared" si="102"/>
        <v>6.1701530653781802</v>
      </c>
      <c r="Y314" s="41">
        <f t="shared" si="103"/>
        <v>-3.4979058083925985E-2</v>
      </c>
      <c r="Z314" s="41">
        <f t="shared" si="97"/>
        <v>-3.7278345833160281E-2</v>
      </c>
      <c r="AD314" s="48"/>
      <c r="AE314" s="45">
        <f t="shared" si="86"/>
        <v>6.1669999999999998</v>
      </c>
      <c r="AF314" s="45">
        <f t="shared" si="87"/>
        <v>7.5173133498610947E-2</v>
      </c>
      <c r="AG314" s="27">
        <f t="shared" si="90"/>
        <v>6.3173462669972213</v>
      </c>
      <c r="AH314" s="27">
        <f t="shared" si="91"/>
        <v>6.0166537330027783</v>
      </c>
      <c r="AI314" s="49"/>
    </row>
    <row r="315" spans="1:35" x14ac:dyDescent="0.2">
      <c r="A315" s="14" t="s">
        <v>22</v>
      </c>
      <c r="B315" s="15">
        <v>40899</v>
      </c>
      <c r="C315" s="16">
        <v>6.11</v>
      </c>
      <c r="D315" s="16">
        <v>6.07</v>
      </c>
      <c r="E315" s="16">
        <v>6.2</v>
      </c>
      <c r="F315" s="16">
        <f t="shared" si="98"/>
        <v>-4.9999999999999822E-2</v>
      </c>
      <c r="G315" s="14" t="str">
        <f t="shared" si="99"/>
        <v/>
      </c>
      <c r="H315" s="14">
        <f t="shared" si="100"/>
        <v>4.9999999999999822E-2</v>
      </c>
      <c r="I315" s="16">
        <f t="shared" si="81"/>
        <v>44.736842105263136</v>
      </c>
      <c r="K315" s="46"/>
      <c r="L315" s="16">
        <f t="shared" si="93"/>
        <v>6.32</v>
      </c>
      <c r="M315" s="16">
        <f t="shared" si="94"/>
        <v>6.05</v>
      </c>
      <c r="N315" s="28">
        <f t="shared" si="95"/>
        <v>0.22222222222222368</v>
      </c>
      <c r="O315" s="28">
        <f t="shared" si="84"/>
        <v>0.39506172839506243</v>
      </c>
      <c r="P315" s="28">
        <f t="shared" si="92"/>
        <v>0.39506172839506243</v>
      </c>
      <c r="Q315" s="28">
        <f t="shared" si="85"/>
        <v>0.30196239992309726</v>
      </c>
      <c r="T315" s="47"/>
      <c r="U315" s="41">
        <f t="shared" si="101"/>
        <v>6.1415692813477545</v>
      </c>
      <c r="W315" s="41">
        <f t="shared" si="102"/>
        <v>6.1757653106084351</v>
      </c>
      <c r="Y315" s="41">
        <f t="shared" si="103"/>
        <v>-3.419602926068066E-2</v>
      </c>
      <c r="Z315" s="41">
        <f t="shared" si="97"/>
        <v>-3.7853167770468855E-2</v>
      </c>
      <c r="AD315" s="48"/>
      <c r="AE315" s="45">
        <f t="shared" si="86"/>
        <v>6.1654999999999998</v>
      </c>
      <c r="AF315" s="45">
        <f t="shared" si="87"/>
        <v>7.6777275283771165E-2</v>
      </c>
      <c r="AG315" s="27">
        <f t="shared" si="90"/>
        <v>6.3190545505675422</v>
      </c>
      <c r="AH315" s="27">
        <f t="shared" si="91"/>
        <v>6.0119454494324573</v>
      </c>
      <c r="AI315" s="49"/>
    </row>
    <row r="316" spans="1:35" x14ac:dyDescent="0.2">
      <c r="A316" s="14" t="s">
        <v>22</v>
      </c>
      <c r="B316" s="15">
        <v>40898</v>
      </c>
      <c r="C316" s="16">
        <v>6.16</v>
      </c>
      <c r="D316" s="16">
        <v>6.15</v>
      </c>
      <c r="E316" s="16">
        <v>6.2</v>
      </c>
      <c r="F316" s="16">
        <f t="shared" si="98"/>
        <v>-4.0000000000000036E-2</v>
      </c>
      <c r="G316" s="14" t="str">
        <f t="shared" si="99"/>
        <v/>
      </c>
      <c r="H316" s="14">
        <f t="shared" si="100"/>
        <v>4.0000000000000036E-2</v>
      </c>
      <c r="I316" s="16">
        <f t="shared" si="81"/>
        <v>50.66666666666665</v>
      </c>
      <c r="K316" s="46"/>
      <c r="L316" s="16">
        <f t="shared" si="93"/>
        <v>6.32</v>
      </c>
      <c r="M316" s="16">
        <f t="shared" si="94"/>
        <v>6.05</v>
      </c>
      <c r="N316" s="28">
        <f t="shared" si="95"/>
        <v>0.40740740740740788</v>
      </c>
      <c r="O316" s="28">
        <f t="shared" si="84"/>
        <v>0.39506172839506254</v>
      </c>
      <c r="P316" s="28">
        <f t="shared" si="92"/>
        <v>0.39506172839506254</v>
      </c>
      <c r="Q316" s="28">
        <f t="shared" si="85"/>
        <v>0.27443086625743296</v>
      </c>
      <c r="T316" s="47"/>
      <c r="U316" s="41">
        <f t="shared" si="101"/>
        <v>6.1473091506837099</v>
      </c>
      <c r="W316" s="41">
        <f t="shared" si="102"/>
        <v>6.1810265354571099</v>
      </c>
      <c r="Y316" s="41">
        <f t="shared" si="103"/>
        <v>-3.3717384773400028E-2</v>
      </c>
      <c r="Z316" s="41">
        <f t="shared" si="97"/>
        <v>-3.8767452397915902E-2</v>
      </c>
      <c r="AD316" s="48"/>
      <c r="AE316" s="45">
        <f t="shared" si="86"/>
        <v>6.1615000000000011</v>
      </c>
      <c r="AF316" s="45">
        <f t="shared" si="87"/>
        <v>8.1503067426937845E-2</v>
      </c>
      <c r="AG316" s="27">
        <f t="shared" si="90"/>
        <v>6.3245061348538769</v>
      </c>
      <c r="AH316" s="27">
        <f t="shared" si="91"/>
        <v>5.9984938651461253</v>
      </c>
      <c r="AI316" s="49"/>
    </row>
    <row r="317" spans="1:35" x14ac:dyDescent="0.2">
      <c r="A317" s="14" t="s">
        <v>22</v>
      </c>
      <c r="B317" s="15">
        <v>40897</v>
      </c>
      <c r="C317" s="16">
        <v>6.2</v>
      </c>
      <c r="D317" s="16">
        <v>6.1</v>
      </c>
      <c r="E317" s="16">
        <v>6.2</v>
      </c>
      <c r="F317" s="16">
        <f t="shared" si="98"/>
        <v>8.9999999999999858E-2</v>
      </c>
      <c r="G317" s="14">
        <f t="shared" si="99"/>
        <v>8.9999999999999858E-2</v>
      </c>
      <c r="H317" s="14" t="str">
        <f t="shared" si="100"/>
        <v/>
      </c>
      <c r="I317" s="16">
        <f t="shared" si="81"/>
        <v>45.783132530120504</v>
      </c>
      <c r="K317" s="46"/>
      <c r="L317" s="16">
        <f t="shared" si="93"/>
        <v>6.32</v>
      </c>
      <c r="M317" s="16">
        <f t="shared" si="94"/>
        <v>6.05</v>
      </c>
      <c r="N317" s="28">
        <f t="shared" si="95"/>
        <v>0.55555555555555591</v>
      </c>
      <c r="O317" s="28">
        <f t="shared" si="84"/>
        <v>0.32822477650063869</v>
      </c>
      <c r="P317" s="28">
        <f t="shared" si="92"/>
        <v>0.32822477650063869</v>
      </c>
      <c r="Q317" s="28">
        <f t="shared" si="85"/>
        <v>0.25501292285546023</v>
      </c>
      <c r="T317" s="47"/>
      <c r="U317" s="41">
        <f t="shared" si="101"/>
        <v>6.1450017235352936</v>
      </c>
      <c r="W317" s="41">
        <f t="shared" si="102"/>
        <v>6.182708658293679</v>
      </c>
      <c r="Y317" s="41">
        <f t="shared" si="103"/>
        <v>-3.770693475838538E-2</v>
      </c>
      <c r="Z317" s="41">
        <f t="shared" si="97"/>
        <v>-4.0029969304044864E-2</v>
      </c>
      <c r="AD317" s="48"/>
      <c r="AE317" s="45">
        <f t="shared" si="86"/>
        <v>6.1524999999999999</v>
      </c>
      <c r="AF317" s="45">
        <f t="shared" si="87"/>
        <v>9.0602152292315719E-2</v>
      </c>
      <c r="AG317" s="27">
        <f t="shared" si="90"/>
        <v>6.3337043045846313</v>
      </c>
      <c r="AH317" s="27">
        <f t="shared" si="91"/>
        <v>5.9712956954153684</v>
      </c>
      <c r="AI317" s="49"/>
    </row>
    <row r="318" spans="1:35" x14ac:dyDescent="0.2">
      <c r="A318" s="14" t="s">
        <v>22</v>
      </c>
      <c r="B318" s="15">
        <v>40896</v>
      </c>
      <c r="C318" s="16">
        <v>6.11</v>
      </c>
      <c r="D318" s="16">
        <v>6.08</v>
      </c>
      <c r="E318" s="16">
        <v>6.13</v>
      </c>
      <c r="F318" s="16">
        <f t="shared" si="98"/>
        <v>2.0000000000000462E-2</v>
      </c>
      <c r="G318" s="14">
        <f t="shared" si="99"/>
        <v>2.0000000000000462E-2</v>
      </c>
      <c r="H318" s="14" t="str">
        <f t="shared" si="100"/>
        <v/>
      </c>
      <c r="I318" s="16">
        <f t="shared" si="81"/>
        <v>42.307692307692264</v>
      </c>
      <c r="K318" s="46"/>
      <c r="L318" s="16">
        <f t="shared" si="93"/>
        <v>6.32</v>
      </c>
      <c r="M318" s="16">
        <f t="shared" si="94"/>
        <v>6.05</v>
      </c>
      <c r="N318" s="28">
        <f t="shared" si="95"/>
        <v>0.22222222222222368</v>
      </c>
      <c r="O318" s="28">
        <f t="shared" si="84"/>
        <v>0.20051085568326929</v>
      </c>
      <c r="P318" s="28">
        <f t="shared" si="92"/>
        <v>0.20051085568326929</v>
      </c>
      <c r="Q318" s="28">
        <f t="shared" si="85"/>
        <v>0.26743169304552833</v>
      </c>
      <c r="T318" s="47"/>
      <c r="U318" s="41">
        <f t="shared" si="101"/>
        <v>6.1350020369053464</v>
      </c>
      <c r="W318" s="41">
        <f t="shared" si="102"/>
        <v>6.1813253509571737</v>
      </c>
      <c r="Y318" s="41">
        <f t="shared" si="103"/>
        <v>-4.6323314051827325E-2</v>
      </c>
      <c r="Z318" s="41">
        <f t="shared" si="97"/>
        <v>-4.0610727940459737E-2</v>
      </c>
      <c r="AD318" s="48"/>
      <c r="AE318" s="45">
        <f t="shared" si="86"/>
        <v>6.1450000000000005</v>
      </c>
      <c r="AF318" s="45">
        <f t="shared" si="87"/>
        <v>9.2547285211398669E-2</v>
      </c>
      <c r="AG318" s="27">
        <f t="shared" si="90"/>
        <v>6.3300945704227978</v>
      </c>
      <c r="AH318" s="27">
        <f t="shared" si="91"/>
        <v>5.9599054295772032</v>
      </c>
      <c r="AI318" s="49"/>
    </row>
    <row r="319" spans="1:35" x14ac:dyDescent="0.2">
      <c r="A319" s="14" t="s">
        <v>22</v>
      </c>
      <c r="B319" s="15">
        <v>40893</v>
      </c>
      <c r="C319" s="16">
        <v>6.09</v>
      </c>
      <c r="D319" s="16">
        <v>6.09</v>
      </c>
      <c r="E319" s="16">
        <v>6.15</v>
      </c>
      <c r="F319" s="16">
        <f t="shared" si="98"/>
        <v>9.9999999999997868E-3</v>
      </c>
      <c r="G319" s="14">
        <f t="shared" si="99"/>
        <v>9.9999999999997868E-3</v>
      </c>
      <c r="H319" s="14" t="str">
        <f t="shared" si="100"/>
        <v/>
      </c>
      <c r="I319" s="16">
        <f t="shared" si="81"/>
        <v>41.55844155844153</v>
      </c>
      <c r="K319" s="46"/>
      <c r="L319" s="16">
        <f t="shared" si="93"/>
        <v>6.32</v>
      </c>
      <c r="M319" s="16">
        <f t="shared" si="94"/>
        <v>6.03</v>
      </c>
      <c r="N319" s="28">
        <f t="shared" si="95"/>
        <v>0.20689655172413657</v>
      </c>
      <c r="O319" s="28">
        <f t="shared" si="84"/>
        <v>0.19095291064145323</v>
      </c>
      <c r="P319" s="28">
        <f t="shared" si="92"/>
        <v>0.19095291064145323</v>
      </c>
      <c r="Q319" s="28">
        <f t="shared" si="85"/>
        <v>0.30772167877161927</v>
      </c>
      <c r="T319" s="47"/>
      <c r="U319" s="41">
        <f t="shared" si="101"/>
        <v>6.1395478617972268</v>
      </c>
      <c r="W319" s="41">
        <f t="shared" si="102"/>
        <v>6.1870313790337477</v>
      </c>
      <c r="Y319" s="41">
        <f t="shared" si="103"/>
        <v>-4.7483517236520889E-2</v>
      </c>
      <c r="Z319" s="41">
        <f t="shared" si="97"/>
        <v>-3.9182581412617837E-2</v>
      </c>
      <c r="AD319" s="48"/>
      <c r="AE319" s="45">
        <f t="shared" si="86"/>
        <v>6.1485000000000012</v>
      </c>
      <c r="AF319" s="45">
        <f t="shared" si="87"/>
        <v>9.248107914595273E-2</v>
      </c>
      <c r="AG319" s="27">
        <f t="shared" si="90"/>
        <v>6.3334621582919066</v>
      </c>
      <c r="AH319" s="27">
        <f t="shared" si="91"/>
        <v>5.9635378417080958</v>
      </c>
      <c r="AI319" s="49"/>
    </row>
    <row r="320" spans="1:35" x14ac:dyDescent="0.2">
      <c r="A320" s="14" t="s">
        <v>22</v>
      </c>
      <c r="B320" s="15">
        <v>40892</v>
      </c>
      <c r="C320" s="16">
        <v>6.08</v>
      </c>
      <c r="D320" s="16">
        <v>6.08</v>
      </c>
      <c r="E320" s="16">
        <v>6.15</v>
      </c>
      <c r="F320" s="16">
        <f t="shared" si="98"/>
        <v>9.9999999999997868E-3</v>
      </c>
      <c r="G320" s="14">
        <f t="shared" si="99"/>
        <v>9.9999999999997868E-3</v>
      </c>
      <c r="H320" s="14" t="str">
        <f t="shared" si="100"/>
        <v/>
      </c>
      <c r="I320" s="16">
        <f t="shared" si="81"/>
        <v>50.549450549450547</v>
      </c>
      <c r="K320" s="46"/>
      <c r="L320" s="16">
        <f t="shared" si="93"/>
        <v>6.32</v>
      </c>
      <c r="M320" s="16">
        <f t="shared" si="94"/>
        <v>6.03</v>
      </c>
      <c r="N320" s="28">
        <f t="shared" si="95"/>
        <v>0.17241379310344765</v>
      </c>
      <c r="O320" s="28">
        <f t="shared" si="84"/>
        <v>0.25740406006674083</v>
      </c>
      <c r="P320" s="28">
        <f t="shared" si="92"/>
        <v>0.25740406006674083</v>
      </c>
      <c r="Q320" s="28">
        <f t="shared" si="85"/>
        <v>0.3879730680264763</v>
      </c>
      <c r="T320" s="47"/>
      <c r="U320" s="41">
        <f t="shared" si="101"/>
        <v>6.1485565639421766</v>
      </c>
      <c r="W320" s="41">
        <f t="shared" si="102"/>
        <v>6.1947938893564469</v>
      </c>
      <c r="Y320" s="41">
        <f t="shared" si="103"/>
        <v>-4.6237325414270281E-2</v>
      </c>
      <c r="Z320" s="41">
        <f t="shared" si="97"/>
        <v>-3.7107347456642077E-2</v>
      </c>
      <c r="AD320" s="48"/>
      <c r="AE320" s="45">
        <f t="shared" si="86"/>
        <v>6.1595000000000013</v>
      </c>
      <c r="AF320" s="45">
        <f t="shared" si="87"/>
        <v>9.7799539876218047E-2</v>
      </c>
      <c r="AG320" s="27">
        <f t="shared" si="90"/>
        <v>6.3550990797524376</v>
      </c>
      <c r="AH320" s="27">
        <f t="shared" si="91"/>
        <v>5.963900920247565</v>
      </c>
      <c r="AI320" s="49"/>
    </row>
    <row r="321" spans="1:35" x14ac:dyDescent="0.2">
      <c r="A321" s="14" t="s">
        <v>22</v>
      </c>
      <c r="B321" s="15">
        <v>40891</v>
      </c>
      <c r="C321" s="16">
        <v>6.07</v>
      </c>
      <c r="D321" s="16">
        <v>6.07</v>
      </c>
      <c r="E321" s="16">
        <v>6.15</v>
      </c>
      <c r="F321" s="16">
        <f t="shared" si="98"/>
        <v>-5.9999999999999609E-2</v>
      </c>
      <c r="G321" s="14" t="str">
        <f t="shared" si="99"/>
        <v/>
      </c>
      <c r="H321" s="14">
        <f t="shared" si="100"/>
        <v>5.9999999999999609E-2</v>
      </c>
      <c r="I321" s="16">
        <f t="shared" si="81"/>
        <v>52.127659574468098</v>
      </c>
      <c r="K321" s="46"/>
      <c r="L321" s="16">
        <f t="shared" si="93"/>
        <v>6.32</v>
      </c>
      <c r="M321" s="16">
        <f t="shared" si="94"/>
        <v>6.01</v>
      </c>
      <c r="N321" s="28">
        <f t="shared" si="95"/>
        <v>0.19354838709677549</v>
      </c>
      <c r="O321" s="28">
        <f t="shared" si="84"/>
        <v>0.29797201138519913</v>
      </c>
      <c r="P321" s="28">
        <f t="shared" si="92"/>
        <v>0.29797201138519913</v>
      </c>
      <c r="Q321" s="28">
        <f t="shared" si="85"/>
        <v>0.47443887135912399</v>
      </c>
      <c r="T321" s="47"/>
      <c r="U321" s="41">
        <f t="shared" si="101"/>
        <v>6.161021393749845</v>
      </c>
      <c r="W321" s="41">
        <f t="shared" si="102"/>
        <v>6.2039774005049626</v>
      </c>
      <c r="Y321" s="41">
        <f t="shared" si="103"/>
        <v>-4.2956006755117571E-2</v>
      </c>
      <c r="Z321" s="41">
        <f t="shared" si="97"/>
        <v>-3.4824852967235025E-2</v>
      </c>
      <c r="AD321" s="48"/>
      <c r="AE321" s="45">
        <f t="shared" si="86"/>
        <v>6.173</v>
      </c>
      <c r="AF321" s="45">
        <f t="shared" si="87"/>
        <v>0.10431203190428207</v>
      </c>
      <c r="AG321" s="27">
        <f t="shared" si="90"/>
        <v>6.3816240638085642</v>
      </c>
      <c r="AH321" s="27">
        <f t="shared" si="91"/>
        <v>5.9643759361914359</v>
      </c>
      <c r="AI321" s="49"/>
    </row>
    <row r="322" spans="1:35" x14ac:dyDescent="0.2">
      <c r="A322" s="14" t="s">
        <v>22</v>
      </c>
      <c r="B322" s="15">
        <v>40890</v>
      </c>
      <c r="C322" s="16">
        <v>6.13</v>
      </c>
      <c r="D322" s="16">
        <v>6.05</v>
      </c>
      <c r="E322" s="16">
        <v>6.15</v>
      </c>
      <c r="F322" s="16">
        <f t="shared" si="98"/>
        <v>4.9999999999999822E-2</v>
      </c>
      <c r="G322" s="14">
        <f t="shared" si="99"/>
        <v>4.9999999999999822E-2</v>
      </c>
      <c r="H322" s="14" t="str">
        <f t="shared" si="100"/>
        <v/>
      </c>
      <c r="I322" s="16">
        <f t="shared" si="81"/>
        <v>58.064516129032249</v>
      </c>
      <c r="K322" s="46"/>
      <c r="L322" s="16">
        <f t="shared" si="93"/>
        <v>6.32</v>
      </c>
      <c r="M322" s="16">
        <f t="shared" si="94"/>
        <v>6</v>
      </c>
      <c r="N322" s="28">
        <f t="shared" si="95"/>
        <v>0.40624999999999933</v>
      </c>
      <c r="O322" s="28">
        <f t="shared" si="84"/>
        <v>0.39031862745097917</v>
      </c>
      <c r="P322" s="28">
        <f t="shared" si="92"/>
        <v>0.39031862745097917</v>
      </c>
      <c r="Q322" s="28">
        <f t="shared" si="85"/>
        <v>0.57576027210315017</v>
      </c>
      <c r="T322" s="47"/>
      <c r="U322" s="41">
        <f t="shared" si="101"/>
        <v>6.1775707380679989</v>
      </c>
      <c r="W322" s="41">
        <f t="shared" si="102"/>
        <v>6.2146955925453593</v>
      </c>
      <c r="Y322" s="41">
        <f t="shared" si="103"/>
        <v>-3.7124854477360358E-2</v>
      </c>
      <c r="Z322" s="41">
        <f t="shared" si="97"/>
        <v>-3.279206452026439E-2</v>
      </c>
      <c r="AD322" s="48"/>
      <c r="AE322" s="45">
        <f t="shared" si="86"/>
        <v>6.1875000000000009</v>
      </c>
      <c r="AF322" s="45">
        <f t="shared" si="87"/>
        <v>0.10903554466319673</v>
      </c>
      <c r="AG322" s="27">
        <f t="shared" si="90"/>
        <v>6.4055710893263944</v>
      </c>
      <c r="AH322" s="27">
        <f t="shared" si="91"/>
        <v>5.9694289106736074</v>
      </c>
      <c r="AI322" s="49"/>
    </row>
    <row r="323" spans="1:35" x14ac:dyDescent="0.2">
      <c r="A323" s="14" t="s">
        <v>22</v>
      </c>
      <c r="B323" s="15">
        <v>40889</v>
      </c>
      <c r="C323" s="16">
        <v>6.08</v>
      </c>
      <c r="D323" s="16">
        <v>6.08</v>
      </c>
      <c r="E323" s="16">
        <v>6.17</v>
      </c>
      <c r="F323" s="16">
        <f t="shared" si="98"/>
        <v>-5.9999999999999609E-2</v>
      </c>
      <c r="G323" s="14" t="str">
        <f t="shared" si="99"/>
        <v/>
      </c>
      <c r="H323" s="14">
        <f t="shared" si="100"/>
        <v>5.9999999999999609E-2</v>
      </c>
      <c r="I323" s="16">
        <f t="shared" si="81"/>
        <v>51.578947368421069</v>
      </c>
      <c r="K323" s="46"/>
      <c r="L323" s="16">
        <f t="shared" si="93"/>
        <v>6.32</v>
      </c>
      <c r="M323" s="16">
        <f t="shared" si="94"/>
        <v>5.98</v>
      </c>
      <c r="N323" s="28">
        <f t="shared" si="95"/>
        <v>0.2941176470588226</v>
      </c>
      <c r="O323" s="28">
        <f t="shared" si="84"/>
        <v>0.40196078431372406</v>
      </c>
      <c r="P323" s="28">
        <f t="shared" si="92"/>
        <v>0.40196078431372406</v>
      </c>
      <c r="Q323" s="28">
        <f t="shared" si="85"/>
        <v>0.63428802530969597</v>
      </c>
      <c r="T323" s="47"/>
      <c r="U323" s="41">
        <f t="shared" si="101"/>
        <v>6.186219963171272</v>
      </c>
      <c r="W323" s="41">
        <f t="shared" si="102"/>
        <v>6.221471239948988</v>
      </c>
      <c r="Y323" s="41">
        <f t="shared" si="103"/>
        <v>-3.5251276777716001E-2</v>
      </c>
      <c r="Z323" s="41">
        <f t="shared" si="97"/>
        <v>-3.1708867030990392E-2</v>
      </c>
      <c r="AD323" s="48"/>
      <c r="AE323" s="45">
        <f t="shared" si="86"/>
        <v>6.1970000000000001</v>
      </c>
      <c r="AF323" s="45">
        <f t="shared" si="87"/>
        <v>0.11185258155268465</v>
      </c>
      <c r="AG323" s="27">
        <f t="shared" si="90"/>
        <v>6.4207051631053691</v>
      </c>
      <c r="AH323" s="27">
        <f t="shared" si="91"/>
        <v>5.973294836894631</v>
      </c>
      <c r="AI323" s="49"/>
    </row>
    <row r="324" spans="1:35" x14ac:dyDescent="0.2">
      <c r="A324" s="14" t="s">
        <v>22</v>
      </c>
      <c r="B324" s="15">
        <v>40886</v>
      </c>
      <c r="C324" s="16">
        <v>6.14</v>
      </c>
      <c r="D324" s="16">
        <v>6.1</v>
      </c>
      <c r="E324" s="16">
        <v>6.19</v>
      </c>
      <c r="F324" s="16">
        <f t="shared" si="98"/>
        <v>9.9999999999997868E-3</v>
      </c>
      <c r="G324" s="14">
        <f t="shared" si="99"/>
        <v>9.9999999999997868E-3</v>
      </c>
      <c r="H324" s="14" t="str">
        <f t="shared" si="100"/>
        <v/>
      </c>
      <c r="I324" s="16">
        <f t="shared" ref="I324:I387" si="104">100-100/(1+SUM(G324:G337)/SUM(H324:H337))</f>
        <v>48.039215686274495</v>
      </c>
      <c r="K324" s="46"/>
      <c r="L324" s="16">
        <f t="shared" si="93"/>
        <v>6.32</v>
      </c>
      <c r="M324" s="16">
        <f t="shared" si="94"/>
        <v>5.98</v>
      </c>
      <c r="N324" s="28">
        <f t="shared" si="95"/>
        <v>0.47058823529411564</v>
      </c>
      <c r="O324" s="28">
        <f t="shared" ref="O324:O387" si="105">AVERAGE(N324:N326)</f>
        <v>0.59220985691573824</v>
      </c>
      <c r="P324" s="28">
        <f t="shared" si="92"/>
        <v>0.59220985691573824</v>
      </c>
      <c r="Q324" s="28">
        <f t="shared" ref="Q324:Q387" si="106">AVERAGE(P324:P328)</f>
        <v>0.66372362933854168</v>
      </c>
      <c r="T324" s="47"/>
      <c r="U324" s="41">
        <f t="shared" si="101"/>
        <v>6.205532683747867</v>
      </c>
      <c r="W324" s="41">
        <f t="shared" si="102"/>
        <v>6.2327889391449069</v>
      </c>
      <c r="Y324" s="41">
        <f t="shared" si="103"/>
        <v>-2.7256255397039908E-2</v>
      </c>
      <c r="Z324" s="41">
        <f t="shared" si="97"/>
        <v>-3.082326459430899E-2</v>
      </c>
      <c r="AD324" s="48"/>
      <c r="AE324" s="45">
        <f t="shared" ref="AE324:AE387" si="107">AVERAGE(C324:C343)</f>
        <v>6.213000000000001</v>
      </c>
      <c r="AF324" s="45">
        <f t="shared" ref="AF324:AF387" si="108">STDEVP(C324:C343)</f>
        <v>0.11675187364663567</v>
      </c>
      <c r="AG324" s="27">
        <f t="shared" si="90"/>
        <v>6.4465037472932725</v>
      </c>
      <c r="AH324" s="27">
        <f t="shared" si="91"/>
        <v>5.9794962527067295</v>
      </c>
      <c r="AI324" s="49"/>
    </row>
    <row r="325" spans="1:35" x14ac:dyDescent="0.2">
      <c r="A325" s="14" t="s">
        <v>22</v>
      </c>
      <c r="B325" s="15">
        <v>40885</v>
      </c>
      <c r="C325" s="16">
        <v>6.13</v>
      </c>
      <c r="D325" s="16">
        <v>6.1</v>
      </c>
      <c r="E325" s="16">
        <v>6.32</v>
      </c>
      <c r="F325" s="16">
        <f t="shared" si="98"/>
        <v>-0.16999999999999993</v>
      </c>
      <c r="G325" s="14" t="str">
        <f t="shared" si="99"/>
        <v/>
      </c>
      <c r="H325" s="14">
        <f t="shared" si="100"/>
        <v>0.16999999999999993</v>
      </c>
      <c r="I325" s="16">
        <f t="shared" si="104"/>
        <v>42.105263157894733</v>
      </c>
      <c r="K325" s="46"/>
      <c r="L325" s="16">
        <f t="shared" si="93"/>
        <v>6.32</v>
      </c>
      <c r="M325" s="16">
        <f t="shared" si="94"/>
        <v>5.98</v>
      </c>
      <c r="N325" s="28">
        <f t="shared" si="95"/>
        <v>0.44117647058823389</v>
      </c>
      <c r="O325" s="28">
        <f t="shared" si="105"/>
        <v>0.68973307672997963</v>
      </c>
      <c r="P325" s="28">
        <f t="shared" si="92"/>
        <v>0.68973307672997963</v>
      </c>
      <c r="Q325" s="28">
        <f t="shared" si="106"/>
        <v>0.64386321823908188</v>
      </c>
      <c r="T325" s="47"/>
      <c r="U325" s="41">
        <f t="shared" si="101"/>
        <v>6.2174477171565705</v>
      </c>
      <c r="W325" s="41">
        <f t="shared" si="102"/>
        <v>6.2402120542764994</v>
      </c>
      <c r="Y325" s="41">
        <f t="shared" si="103"/>
        <v>-2.2764337119928868E-2</v>
      </c>
      <c r="Z325" s="41">
        <f t="shared" si="97"/>
        <v>-3.1715016893626262E-2</v>
      </c>
      <c r="AD325" s="48"/>
      <c r="AE325" s="45">
        <f t="shared" si="107"/>
        <v>6.2260000000000009</v>
      </c>
      <c r="AF325" s="45">
        <f t="shared" si="108"/>
        <v>0.12224565431948894</v>
      </c>
      <c r="AG325" s="27">
        <f t="shared" si="90"/>
        <v>6.4704913086389784</v>
      </c>
      <c r="AH325" s="27">
        <f t="shared" si="91"/>
        <v>5.9815086913610234</v>
      </c>
      <c r="AI325" s="49"/>
    </row>
    <row r="326" spans="1:35" x14ac:dyDescent="0.2">
      <c r="A326" s="14" t="s">
        <v>22</v>
      </c>
      <c r="B326" s="15">
        <v>40884</v>
      </c>
      <c r="C326" s="16">
        <v>6.3</v>
      </c>
      <c r="D326" s="16">
        <v>6.2</v>
      </c>
      <c r="E326" s="16">
        <v>6.32</v>
      </c>
      <c r="F326" s="16">
        <f t="shared" si="98"/>
        <v>3.0000000000000249E-2</v>
      </c>
      <c r="G326" s="14">
        <f t="shared" si="99"/>
        <v>3.0000000000000249E-2</v>
      </c>
      <c r="H326" s="14" t="str">
        <f t="shared" si="100"/>
        <v/>
      </c>
      <c r="I326" s="16">
        <f t="shared" si="104"/>
        <v>47.524752475247524</v>
      </c>
      <c r="K326" s="46"/>
      <c r="L326" s="16">
        <f t="shared" si="93"/>
        <v>6.35</v>
      </c>
      <c r="M326" s="16">
        <f t="shared" si="94"/>
        <v>5.98</v>
      </c>
      <c r="N326" s="28">
        <f t="shared" si="95"/>
        <v>0.86486486486486502</v>
      </c>
      <c r="O326" s="28">
        <f t="shared" si="105"/>
        <v>0.8045790151053297</v>
      </c>
      <c r="P326" s="28">
        <f t="shared" si="92"/>
        <v>0.8045790151053297</v>
      </c>
      <c r="Q326" s="28">
        <f t="shared" si="106"/>
        <v>0.60662582275124188</v>
      </c>
      <c r="T326" s="47"/>
      <c r="U326" s="41">
        <f t="shared" si="101"/>
        <v>6.2333473020941286</v>
      </c>
      <c r="W326" s="41">
        <f t="shared" si="102"/>
        <v>6.2490290186186188</v>
      </c>
      <c r="Y326" s="41">
        <f t="shared" si="103"/>
        <v>-1.5681716524490241E-2</v>
      </c>
      <c r="Z326" s="41">
        <f t="shared" si="97"/>
        <v>-3.3952686837050605E-2</v>
      </c>
      <c r="AD326" s="48"/>
      <c r="AE326" s="45">
        <f t="shared" si="107"/>
        <v>6.2335000000000012</v>
      </c>
      <c r="AF326" s="45">
        <f t="shared" si="108"/>
        <v>0.12071764576895949</v>
      </c>
      <c r="AG326" s="27">
        <f t="shared" si="90"/>
        <v>6.4749352915379204</v>
      </c>
      <c r="AH326" s="27">
        <f t="shared" si="91"/>
        <v>5.9920647084620819</v>
      </c>
      <c r="AI326" s="49"/>
    </row>
    <row r="327" spans="1:35" x14ac:dyDescent="0.2">
      <c r="A327" s="14" t="s">
        <v>22</v>
      </c>
      <c r="B327" s="15">
        <v>40883</v>
      </c>
      <c r="C327" s="16">
        <v>6.27</v>
      </c>
      <c r="D327" s="16">
        <v>6.2</v>
      </c>
      <c r="E327" s="16">
        <v>6.28</v>
      </c>
      <c r="F327" s="16">
        <f t="shared" si="98"/>
        <v>-4.0000000000000036E-2</v>
      </c>
      <c r="G327" s="14" t="str">
        <f t="shared" si="99"/>
        <v/>
      </c>
      <c r="H327" s="14">
        <f t="shared" si="100"/>
        <v>4.0000000000000036E-2</v>
      </c>
      <c r="I327" s="16">
        <f t="shared" si="104"/>
        <v>45.454545454545404</v>
      </c>
      <c r="K327" s="46"/>
      <c r="L327" s="16">
        <f t="shared" si="93"/>
        <v>6.36</v>
      </c>
      <c r="M327" s="16">
        <f t="shared" si="94"/>
        <v>5.98</v>
      </c>
      <c r="N327" s="28">
        <f t="shared" si="95"/>
        <v>0.76315789473684004</v>
      </c>
      <c r="O327" s="28">
        <f t="shared" si="105"/>
        <v>0.68295739348370799</v>
      </c>
      <c r="P327" s="28">
        <f t="shared" si="92"/>
        <v>0.68295739348370799</v>
      </c>
      <c r="Q327" s="28">
        <f t="shared" si="106"/>
        <v>0.55495882563551668</v>
      </c>
      <c r="T327" s="47"/>
      <c r="U327" s="41">
        <f t="shared" si="101"/>
        <v>6.2212286297476069</v>
      </c>
      <c r="W327" s="41">
        <f t="shared" si="102"/>
        <v>6.2449513401081083</v>
      </c>
      <c r="Y327" s="41">
        <f t="shared" si="103"/>
        <v>-2.3722710360501331E-2</v>
      </c>
      <c r="Z327" s="41">
        <f t="shared" si="97"/>
        <v>-3.8520429415190689E-2</v>
      </c>
      <c r="AD327" s="48"/>
      <c r="AE327" s="45">
        <f t="shared" si="107"/>
        <v>6.2365000000000004</v>
      </c>
      <c r="AF327" s="45">
        <f t="shared" si="108"/>
        <v>0.12305588161481755</v>
      </c>
      <c r="AG327" s="27">
        <f t="shared" si="90"/>
        <v>6.4826117632296354</v>
      </c>
      <c r="AH327" s="27">
        <f t="shared" si="91"/>
        <v>5.9903882367703654</v>
      </c>
      <c r="AI327" s="49"/>
    </row>
    <row r="328" spans="1:35" x14ac:dyDescent="0.2">
      <c r="A328" s="14" t="s">
        <v>22</v>
      </c>
      <c r="B328" s="15">
        <v>40882</v>
      </c>
      <c r="C328" s="16">
        <v>6.31</v>
      </c>
      <c r="D328" s="16">
        <v>6.2</v>
      </c>
      <c r="E328" s="16">
        <v>6.31</v>
      </c>
      <c r="F328" s="16">
        <f t="shared" si="98"/>
        <v>0.11999999999999922</v>
      </c>
      <c r="G328" s="14">
        <f t="shared" si="99"/>
        <v>0.11999999999999922</v>
      </c>
      <c r="H328" s="14" t="str">
        <f t="shared" si="100"/>
        <v/>
      </c>
      <c r="I328" s="16">
        <f t="shared" si="104"/>
        <v>49.494949494949459</v>
      </c>
      <c r="K328" s="46"/>
      <c r="L328" s="16">
        <f t="shared" si="93"/>
        <v>6.4</v>
      </c>
      <c r="M328" s="16">
        <f t="shared" si="94"/>
        <v>5.98</v>
      </c>
      <c r="N328" s="28">
        <f t="shared" si="95"/>
        <v>0.78571428571428392</v>
      </c>
      <c r="O328" s="28">
        <f t="shared" si="105"/>
        <v>0.54913880445795271</v>
      </c>
      <c r="P328" s="28">
        <f t="shared" si="92"/>
        <v>0.54913880445795271</v>
      </c>
      <c r="Q328" s="28">
        <f t="shared" si="106"/>
        <v>0.49848140107106625</v>
      </c>
      <c r="T328" s="47"/>
      <c r="U328" s="41">
        <f t="shared" si="101"/>
        <v>6.2123611078835363</v>
      </c>
      <c r="W328" s="41">
        <f t="shared" si="102"/>
        <v>6.242947447316757</v>
      </c>
      <c r="Y328" s="41">
        <f t="shared" si="103"/>
        <v>-3.0586339433220644E-2</v>
      </c>
      <c r="Z328" s="41">
        <f t="shared" si="97"/>
        <v>-4.2219859178863027E-2</v>
      </c>
      <c r="AD328" s="48"/>
      <c r="AE328" s="45">
        <f t="shared" si="107"/>
        <v>6.2460000000000004</v>
      </c>
      <c r="AF328" s="45">
        <f t="shared" si="108"/>
        <v>0.13226488574069833</v>
      </c>
      <c r="AG328" s="27">
        <f t="shared" si="90"/>
        <v>6.510529771481397</v>
      </c>
      <c r="AH328" s="27">
        <f t="shared" si="91"/>
        <v>5.9814702285186039</v>
      </c>
      <c r="AI328" s="49"/>
    </row>
    <row r="329" spans="1:35" x14ac:dyDescent="0.2">
      <c r="A329" s="14" t="s">
        <v>22</v>
      </c>
      <c r="B329" s="15">
        <v>40879</v>
      </c>
      <c r="C329" s="16">
        <v>6.19</v>
      </c>
      <c r="D329" s="16">
        <v>6.15</v>
      </c>
      <c r="E329" s="16">
        <v>6.23</v>
      </c>
      <c r="F329" s="16">
        <f t="shared" si="98"/>
        <v>4.0000000000000036E-2</v>
      </c>
      <c r="G329" s="14">
        <f t="shared" si="99"/>
        <v>4.0000000000000036E-2</v>
      </c>
      <c r="H329" s="14" t="str">
        <f t="shared" si="100"/>
        <v/>
      </c>
      <c r="I329" s="16">
        <f t="shared" si="104"/>
        <v>38.947368421052609</v>
      </c>
      <c r="K329" s="46"/>
      <c r="L329" s="16">
        <f t="shared" si="93"/>
        <v>6.4</v>
      </c>
      <c r="M329" s="16">
        <f t="shared" si="94"/>
        <v>5.98</v>
      </c>
      <c r="N329" s="28">
        <f t="shared" si="95"/>
        <v>0.5</v>
      </c>
      <c r="O329" s="28">
        <f t="shared" si="105"/>
        <v>0.49290780141843921</v>
      </c>
      <c r="P329" s="28">
        <f t="shared" si="92"/>
        <v>0.49290780141843921</v>
      </c>
      <c r="Q329" s="28">
        <f t="shared" si="106"/>
        <v>0.43997336807063203</v>
      </c>
      <c r="T329" s="47"/>
      <c r="U329" s="41">
        <f t="shared" si="101"/>
        <v>6.1946085820441787</v>
      </c>
      <c r="W329" s="41">
        <f t="shared" si="102"/>
        <v>6.2375832431020974</v>
      </c>
      <c r="Y329" s="41">
        <f t="shared" si="103"/>
        <v>-4.2974661057918695E-2</v>
      </c>
      <c r="Z329" s="41">
        <f t="shared" si="97"/>
        <v>-4.5128239115273625E-2</v>
      </c>
      <c r="AD329" s="48"/>
      <c r="AE329" s="45">
        <f t="shared" si="107"/>
        <v>6.2449999999999992</v>
      </c>
      <c r="AF329" s="45">
        <f t="shared" si="108"/>
        <v>0.13185218997043618</v>
      </c>
      <c r="AG329" s="27">
        <f t="shared" si="90"/>
        <v>6.5087043799408715</v>
      </c>
      <c r="AH329" s="27">
        <f t="shared" si="91"/>
        <v>5.981295620059127</v>
      </c>
      <c r="AI329" s="49"/>
    </row>
    <row r="330" spans="1:35" x14ac:dyDescent="0.2">
      <c r="A330" s="14" t="s">
        <v>22</v>
      </c>
      <c r="B330" s="15">
        <v>40878</v>
      </c>
      <c r="C330" s="16">
        <v>6.15</v>
      </c>
      <c r="D330" s="16">
        <v>6.15</v>
      </c>
      <c r="E330" s="16">
        <v>6.3</v>
      </c>
      <c r="F330" s="16">
        <f t="shared" si="98"/>
        <v>-0.11999999999999922</v>
      </c>
      <c r="G330" s="14" t="str">
        <f t="shared" si="99"/>
        <v/>
      </c>
      <c r="H330" s="14">
        <f t="shared" si="100"/>
        <v>0.11999999999999922</v>
      </c>
      <c r="I330" s="16">
        <f t="shared" si="104"/>
        <v>36.263736263736234</v>
      </c>
      <c r="K330" s="46"/>
      <c r="L330" s="16">
        <f t="shared" si="93"/>
        <v>6.45</v>
      </c>
      <c r="M330" s="16">
        <f t="shared" si="94"/>
        <v>5.98</v>
      </c>
      <c r="N330" s="28">
        <f t="shared" si="95"/>
        <v>0.36170212765957449</v>
      </c>
      <c r="O330" s="28">
        <f t="shared" si="105"/>
        <v>0.50354609929077976</v>
      </c>
      <c r="P330" s="28">
        <f t="shared" si="92"/>
        <v>0.50354609929077976</v>
      </c>
      <c r="Q330" s="28">
        <f t="shared" si="106"/>
        <v>0.36005847445361083</v>
      </c>
      <c r="T330" s="47"/>
      <c r="U330" s="41">
        <f t="shared" si="101"/>
        <v>6.1954465060522113</v>
      </c>
      <c r="W330" s="41">
        <f t="shared" si="102"/>
        <v>6.2413899025502655</v>
      </c>
      <c r="Y330" s="41">
        <f t="shared" si="103"/>
        <v>-4.5943396498054234E-2</v>
      </c>
      <c r="Z330" s="41">
        <f t="shared" si="97"/>
        <v>-4.5666633629612353E-2</v>
      </c>
      <c r="AD330" s="48"/>
      <c r="AE330" s="45">
        <f t="shared" si="107"/>
        <v>6.2455000000000016</v>
      </c>
      <c r="AF330" s="45">
        <f t="shared" si="108"/>
        <v>0.13166149778883723</v>
      </c>
      <c r="AG330" s="27">
        <f t="shared" si="90"/>
        <v>6.5088229955776757</v>
      </c>
      <c r="AH330" s="27">
        <f t="shared" si="91"/>
        <v>5.9821770044223275</v>
      </c>
      <c r="AI330" s="49"/>
    </row>
    <row r="331" spans="1:35" x14ac:dyDescent="0.2">
      <c r="A331" s="14" t="s">
        <v>22</v>
      </c>
      <c r="B331" s="15">
        <v>40877</v>
      </c>
      <c r="C331" s="16">
        <v>6.27</v>
      </c>
      <c r="D331" s="16">
        <v>6.16</v>
      </c>
      <c r="E331" s="16">
        <v>6.28</v>
      </c>
      <c r="F331" s="16">
        <f t="shared" si="98"/>
        <v>3.9999999999999147E-2</v>
      </c>
      <c r="G331" s="14">
        <f t="shared" si="99"/>
        <v>3.9999999999999147E-2</v>
      </c>
      <c r="H331" s="14" t="str">
        <f t="shared" si="100"/>
        <v/>
      </c>
      <c r="I331" s="16">
        <f t="shared" si="104"/>
        <v>49.450549450549417</v>
      </c>
      <c r="K331" s="46"/>
      <c r="L331" s="16">
        <f t="shared" si="93"/>
        <v>6.45</v>
      </c>
      <c r="M331" s="16">
        <f t="shared" si="94"/>
        <v>5.98</v>
      </c>
      <c r="N331" s="28">
        <f t="shared" si="95"/>
        <v>0.61702127659574324</v>
      </c>
      <c r="O331" s="28">
        <f t="shared" si="105"/>
        <v>0.54624402952670359</v>
      </c>
      <c r="P331" s="28">
        <f t="shared" si="92"/>
        <v>0.54624402952670359</v>
      </c>
      <c r="Q331" s="28">
        <f t="shared" si="106"/>
        <v>0.27296036570656595</v>
      </c>
      <c r="T331" s="47"/>
      <c r="U331" s="41">
        <f t="shared" si="101"/>
        <v>6.2037095071526132</v>
      </c>
      <c r="W331" s="41">
        <f t="shared" si="102"/>
        <v>6.2487010947542867</v>
      </c>
      <c r="Y331" s="41">
        <f t="shared" si="103"/>
        <v>-4.4991587601673544E-2</v>
      </c>
      <c r="Z331" s="41">
        <f t="shared" si="97"/>
        <v>-4.5597442912501882E-2</v>
      </c>
      <c r="AD331" s="48"/>
      <c r="AE331" s="45">
        <f t="shared" si="107"/>
        <v>6.2490000000000006</v>
      </c>
      <c r="AF331" s="45">
        <f t="shared" si="108"/>
        <v>0.12999615378925639</v>
      </c>
      <c r="AG331" s="27">
        <f t="shared" si="90"/>
        <v>6.508992307578513</v>
      </c>
      <c r="AH331" s="27">
        <f t="shared" si="91"/>
        <v>5.9890076924214881</v>
      </c>
      <c r="AI331" s="49"/>
    </row>
    <row r="332" spans="1:35" x14ac:dyDescent="0.2">
      <c r="A332" s="14" t="s">
        <v>22</v>
      </c>
      <c r="B332" s="15">
        <v>40876</v>
      </c>
      <c r="C332" s="16">
        <v>6.23</v>
      </c>
      <c r="D332" s="16">
        <v>6.03</v>
      </c>
      <c r="E332" s="16">
        <v>6.24</v>
      </c>
      <c r="F332" s="16">
        <f t="shared" si="98"/>
        <v>1.0000000000000675E-2</v>
      </c>
      <c r="G332" s="14">
        <f t="shared" si="99"/>
        <v>1.0000000000000675E-2</v>
      </c>
      <c r="H332" s="14" t="str">
        <f t="shared" si="100"/>
        <v/>
      </c>
      <c r="I332" s="16">
        <f t="shared" si="104"/>
        <v>43.157894736842117</v>
      </c>
      <c r="K332" s="46"/>
      <c r="L332" s="16">
        <f t="shared" si="93"/>
        <v>6.45</v>
      </c>
      <c r="M332" s="16">
        <f t="shared" si="94"/>
        <v>5.98</v>
      </c>
      <c r="N332" s="28">
        <f t="shared" si="95"/>
        <v>0.5319148936170216</v>
      </c>
      <c r="O332" s="28">
        <f t="shared" si="105"/>
        <v>0.40057027066145584</v>
      </c>
      <c r="P332" s="28">
        <f t="shared" si="92"/>
        <v>0.40057027066145584</v>
      </c>
      <c r="Q332" s="28">
        <f t="shared" si="106"/>
        <v>0.17849914150057161</v>
      </c>
      <c r="T332" s="47"/>
      <c r="U332" s="41">
        <f t="shared" si="101"/>
        <v>6.1916566902712695</v>
      </c>
      <c r="W332" s="41">
        <f t="shared" si="102"/>
        <v>6.2469971823346295</v>
      </c>
      <c r="Y332" s="41">
        <f t="shared" si="103"/>
        <v>-5.5340492063360003E-2</v>
      </c>
      <c r="Z332" s="41">
        <f t="shared" si="97"/>
        <v>-4.5748906740208962E-2</v>
      </c>
      <c r="AD332" s="48"/>
      <c r="AE332" s="45">
        <f t="shared" si="107"/>
        <v>6.2445000000000004</v>
      </c>
      <c r="AF332" s="45">
        <f t="shared" si="108"/>
        <v>0.13074689288851191</v>
      </c>
      <c r="AG332" s="27">
        <f t="shared" si="90"/>
        <v>6.505993785777024</v>
      </c>
      <c r="AH332" s="27">
        <f t="shared" si="91"/>
        <v>5.9830062142229767</v>
      </c>
      <c r="AI332" s="49"/>
    </row>
    <row r="333" spans="1:35" x14ac:dyDescent="0.2">
      <c r="A333" s="14" t="s">
        <v>22</v>
      </c>
      <c r="B333" s="15">
        <v>40875</v>
      </c>
      <c r="C333" s="16">
        <v>6.22</v>
      </c>
      <c r="D333" s="16">
        <v>6.04</v>
      </c>
      <c r="E333" s="16">
        <v>6.24</v>
      </c>
      <c r="F333" s="16">
        <f t="shared" si="98"/>
        <v>0.14999999999999947</v>
      </c>
      <c r="G333" s="14">
        <f t="shared" si="99"/>
        <v>0.14999999999999947</v>
      </c>
      <c r="H333" s="14" t="str">
        <f t="shared" si="100"/>
        <v/>
      </c>
      <c r="I333" s="16">
        <f t="shared" si="104"/>
        <v>38.461538461538446</v>
      </c>
      <c r="K333" s="46"/>
      <c r="L333" s="16">
        <f t="shared" si="93"/>
        <v>6.47</v>
      </c>
      <c r="M333" s="16">
        <f t="shared" si="94"/>
        <v>5.98</v>
      </c>
      <c r="N333" s="28">
        <f t="shared" si="95"/>
        <v>0.48979591836734626</v>
      </c>
      <c r="O333" s="28">
        <f t="shared" si="105"/>
        <v>0.25659863945578187</v>
      </c>
      <c r="P333" s="28">
        <f t="shared" si="92"/>
        <v>0.25659863945578187</v>
      </c>
      <c r="Q333" s="28">
        <f t="shared" si="106"/>
        <v>0.15622822462318225</v>
      </c>
      <c r="T333" s="47"/>
      <c r="U333" s="41">
        <f t="shared" si="101"/>
        <v>6.1846851794115008</v>
      </c>
      <c r="W333" s="41">
        <f t="shared" si="102"/>
        <v>6.2483569569214001</v>
      </c>
      <c r="Y333" s="41">
        <f t="shared" si="103"/>
        <v>-6.3671777509899385E-2</v>
      </c>
      <c r="Z333" s="41">
        <f t="shared" si="97"/>
        <v>-4.3351010409421201E-2</v>
      </c>
      <c r="AD333" s="48"/>
      <c r="AE333" s="45">
        <f t="shared" si="107"/>
        <v>6.2400000000000011</v>
      </c>
      <c r="AF333" s="45">
        <f t="shared" si="108"/>
        <v>0.1327026751802691</v>
      </c>
      <c r="AG333" s="27">
        <f t="shared" si="90"/>
        <v>6.5054053503605394</v>
      </c>
      <c r="AH333" s="27">
        <f t="shared" si="91"/>
        <v>5.9745946496394629</v>
      </c>
      <c r="AI333" s="49"/>
    </row>
    <row r="334" spans="1:35" x14ac:dyDescent="0.2">
      <c r="A334" s="14" t="s">
        <v>22</v>
      </c>
      <c r="B334" s="15">
        <v>40872</v>
      </c>
      <c r="C334" s="16">
        <v>6.07</v>
      </c>
      <c r="D334" s="16">
        <v>6.01</v>
      </c>
      <c r="E334" s="16">
        <v>6.13</v>
      </c>
      <c r="F334" s="16">
        <f t="shared" si="98"/>
        <v>4.0000000000000036E-2</v>
      </c>
      <c r="G334" s="14">
        <f t="shared" si="99"/>
        <v>4.0000000000000036E-2</v>
      </c>
      <c r="H334" s="14" t="str">
        <f t="shared" si="100"/>
        <v/>
      </c>
      <c r="I334" s="16">
        <f t="shared" si="104"/>
        <v>39.622641509433969</v>
      </c>
      <c r="K334" s="46"/>
      <c r="L334" s="16">
        <f t="shared" si="93"/>
        <v>6.48</v>
      </c>
      <c r="M334" s="16">
        <f t="shared" si="94"/>
        <v>5.98</v>
      </c>
      <c r="N334" s="28">
        <f t="shared" si="95"/>
        <v>0.17999999999999972</v>
      </c>
      <c r="O334" s="28">
        <f t="shared" si="105"/>
        <v>9.3333333333333116E-2</v>
      </c>
      <c r="P334" s="28">
        <f t="shared" si="92"/>
        <v>9.3333333333333116E-2</v>
      </c>
      <c r="Q334" s="28">
        <f t="shared" si="106"/>
        <v>0.20247385620914987</v>
      </c>
      <c r="T334" s="47"/>
      <c r="U334" s="41">
        <f t="shared" si="101"/>
        <v>6.1782643029408639</v>
      </c>
      <c r="W334" s="41">
        <f t="shared" si="102"/>
        <v>6.2506255134751125</v>
      </c>
      <c r="Y334" s="41">
        <f t="shared" si="103"/>
        <v>-7.2361210534248599E-2</v>
      </c>
      <c r="Z334" s="41">
        <f t="shared" si="97"/>
        <v>-3.8270818634301651E-2</v>
      </c>
      <c r="AD334" s="48"/>
      <c r="AE334" s="45">
        <f t="shared" si="107"/>
        <v>6.2530000000000001</v>
      </c>
      <c r="AF334" s="45">
        <f t="shared" si="108"/>
        <v>0.14248157775656478</v>
      </c>
      <c r="AG334" s="27">
        <f t="shared" si="90"/>
        <v>6.5379631555131299</v>
      </c>
      <c r="AH334" s="27">
        <f t="shared" si="91"/>
        <v>5.9680368444868703</v>
      </c>
      <c r="AI334" s="49"/>
    </row>
    <row r="335" spans="1:35" x14ac:dyDescent="0.2">
      <c r="A335" s="14" t="s">
        <v>22</v>
      </c>
      <c r="B335" s="15">
        <v>40871</v>
      </c>
      <c r="C335" s="16">
        <v>6.03</v>
      </c>
      <c r="D335" s="16">
        <v>6</v>
      </c>
      <c r="E335" s="16">
        <v>6.09</v>
      </c>
      <c r="F335" s="16">
        <f t="shared" si="98"/>
        <v>4.9999999999999822E-2</v>
      </c>
      <c r="G335" s="14">
        <f t="shared" si="99"/>
        <v>4.9999999999999822E-2</v>
      </c>
      <c r="H335" s="14" t="str">
        <f t="shared" si="100"/>
        <v/>
      </c>
      <c r="I335" s="16">
        <f t="shared" si="104"/>
        <v>42.342342342342342</v>
      </c>
      <c r="K335" s="46"/>
      <c r="L335" s="16">
        <f t="shared" si="93"/>
        <v>6.48</v>
      </c>
      <c r="M335" s="16">
        <f t="shared" si="94"/>
        <v>5.98</v>
      </c>
      <c r="N335" s="28">
        <f t="shared" si="95"/>
        <v>9.9999999999999645E-2</v>
      </c>
      <c r="O335" s="28">
        <f t="shared" si="105"/>
        <v>6.8055555555555272E-2</v>
      </c>
      <c r="P335" s="28">
        <f t="shared" si="92"/>
        <v>6.8055555555555272E-2</v>
      </c>
      <c r="Q335" s="28">
        <f t="shared" si="106"/>
        <v>0.31420737786640035</v>
      </c>
      <c r="T335" s="47"/>
      <c r="U335" s="41">
        <f t="shared" si="101"/>
        <v>6.1979487216573848</v>
      </c>
      <c r="W335" s="41">
        <f t="shared" si="102"/>
        <v>6.2650755545531212</v>
      </c>
      <c r="Y335" s="41">
        <f t="shared" si="103"/>
        <v>-6.7126832895736399E-2</v>
      </c>
      <c r="Z335" s="41">
        <f t="shared" si="97"/>
        <v>-2.9748220659314911E-2</v>
      </c>
      <c r="AD335" s="48"/>
      <c r="AE335" s="45">
        <f t="shared" si="107"/>
        <v>6.2685000000000004</v>
      </c>
      <c r="AF335" s="45">
        <f t="shared" si="108"/>
        <v>0.13853790095132817</v>
      </c>
      <c r="AG335" s="27">
        <f t="shared" ref="AG335:AG398" si="109">AE335+2*AF335</f>
        <v>6.5455758019026566</v>
      </c>
      <c r="AH335" s="27">
        <f t="shared" ref="AH335:AH398" si="110">AE335-2*AF335</f>
        <v>5.9914241980973442</v>
      </c>
      <c r="AI335" s="49"/>
    </row>
    <row r="336" spans="1:35" x14ac:dyDescent="0.2">
      <c r="A336" s="14" t="s">
        <v>22</v>
      </c>
      <c r="B336" s="15">
        <v>40870</v>
      </c>
      <c r="C336" s="16">
        <v>5.98</v>
      </c>
      <c r="D336" s="16">
        <v>5.98</v>
      </c>
      <c r="E336" s="16">
        <v>6.1</v>
      </c>
      <c r="F336" s="16">
        <f t="shared" si="98"/>
        <v>-6.9999999999999396E-2</v>
      </c>
      <c r="G336" s="14" t="str">
        <f t="shared" si="99"/>
        <v/>
      </c>
      <c r="H336" s="14">
        <f t="shared" si="100"/>
        <v>6.9999999999999396E-2</v>
      </c>
      <c r="I336" s="16">
        <f t="shared" si="104"/>
        <v>38.888888888888914</v>
      </c>
      <c r="K336" s="46"/>
      <c r="L336" s="16">
        <f t="shared" si="93"/>
        <v>6.48</v>
      </c>
      <c r="M336" s="16">
        <f t="shared" si="94"/>
        <v>5.98</v>
      </c>
      <c r="N336" s="28">
        <f t="shared" si="95"/>
        <v>0</v>
      </c>
      <c r="O336" s="28">
        <f t="shared" si="105"/>
        <v>7.3937908496731819E-2</v>
      </c>
      <c r="P336" s="28">
        <f t="shared" si="92"/>
        <v>7.3937908496731819E-2</v>
      </c>
      <c r="Q336" s="28">
        <f t="shared" si="106"/>
        <v>0.4240990916140463</v>
      </c>
      <c r="T336" s="47"/>
      <c r="U336" s="41">
        <f t="shared" si="101"/>
        <v>6.2284848528678181</v>
      </c>
      <c r="W336" s="41">
        <f t="shared" si="102"/>
        <v>6.2838815989173709</v>
      </c>
      <c r="Y336" s="41">
        <f t="shared" si="103"/>
        <v>-5.5396746049552803E-2</v>
      </c>
      <c r="Z336" s="41">
        <f t="shared" si="97"/>
        <v>-2.0403567600209539E-2</v>
      </c>
      <c r="AD336" s="48"/>
      <c r="AE336" s="45">
        <f t="shared" si="107"/>
        <v>6.2930000000000001</v>
      </c>
      <c r="AF336" s="45">
        <f t="shared" si="108"/>
        <v>0.13751727164251043</v>
      </c>
      <c r="AG336" s="27">
        <f t="shared" si="109"/>
        <v>6.5680345432850213</v>
      </c>
      <c r="AH336" s="27">
        <f t="shared" si="110"/>
        <v>6.017965456714979</v>
      </c>
      <c r="AI336" s="49"/>
    </row>
    <row r="337" spans="1:35" x14ac:dyDescent="0.2">
      <c r="A337" s="14" t="s">
        <v>22</v>
      </c>
      <c r="B337" s="15">
        <v>40869</v>
      </c>
      <c r="C337" s="16">
        <v>6.05</v>
      </c>
      <c r="D337" s="16">
        <v>6</v>
      </c>
      <c r="E337" s="16">
        <v>6.12</v>
      </c>
      <c r="F337" s="16">
        <f t="shared" si="98"/>
        <v>-0.12999999999999989</v>
      </c>
      <c r="G337" s="14" t="str">
        <f t="shared" si="99"/>
        <v/>
      </c>
      <c r="H337" s="14">
        <f t="shared" si="100"/>
        <v>0.12999999999999989</v>
      </c>
      <c r="I337" s="16">
        <f t="shared" si="104"/>
        <v>43.809523809523817</v>
      </c>
      <c r="K337" s="46"/>
      <c r="L337" s="16">
        <f t="shared" si="93"/>
        <v>6.48</v>
      </c>
      <c r="M337" s="16">
        <f t="shared" si="94"/>
        <v>6</v>
      </c>
      <c r="N337" s="28">
        <f t="shared" si="95"/>
        <v>0.1041666666666662</v>
      </c>
      <c r="O337" s="28">
        <f t="shared" si="105"/>
        <v>0.28921568627450916</v>
      </c>
      <c r="P337" s="28">
        <f t="shared" si="92"/>
        <v>0.28921568627450916</v>
      </c>
      <c r="Q337" s="28">
        <f t="shared" si="106"/>
        <v>0.53134540821978482</v>
      </c>
      <c r="T337" s="47"/>
      <c r="U337" s="41">
        <f t="shared" si="101"/>
        <v>6.273663917025603</v>
      </c>
      <c r="W337" s="41">
        <f t="shared" si="102"/>
        <v>6.3081921268307601</v>
      </c>
      <c r="Y337" s="41">
        <f t="shared" si="103"/>
        <v>-3.452820980515714E-2</v>
      </c>
      <c r="Z337" s="41">
        <f t="shared" si="97"/>
        <v>-1.1655272987873722E-2</v>
      </c>
      <c r="AD337" s="48"/>
      <c r="AE337" s="45">
        <f t="shared" si="107"/>
        <v>6.3135000000000003</v>
      </c>
      <c r="AF337" s="45">
        <f t="shared" si="108"/>
        <v>0.11858646634418288</v>
      </c>
      <c r="AG337" s="27">
        <f t="shared" si="109"/>
        <v>6.5506729326883661</v>
      </c>
      <c r="AH337" s="27">
        <f t="shared" si="110"/>
        <v>6.0763270673116345</v>
      </c>
      <c r="AI337" s="49"/>
    </row>
    <row r="338" spans="1:35" x14ac:dyDescent="0.2">
      <c r="A338" s="14" t="s">
        <v>22</v>
      </c>
      <c r="B338" s="15">
        <v>40868</v>
      </c>
      <c r="C338" s="16">
        <v>6.18</v>
      </c>
      <c r="D338" s="16">
        <v>6.18</v>
      </c>
      <c r="E338" s="16">
        <v>6.3</v>
      </c>
      <c r="F338" s="16">
        <f t="shared" si="98"/>
        <v>-0.12999999999999989</v>
      </c>
      <c r="G338" s="14" t="str">
        <f t="shared" si="99"/>
        <v/>
      </c>
      <c r="H338" s="14">
        <f t="shared" si="100"/>
        <v>0.12999999999999989</v>
      </c>
      <c r="I338" s="16">
        <f t="shared" si="104"/>
        <v>52.083333333333343</v>
      </c>
      <c r="K338" s="46"/>
      <c r="L338" s="16">
        <f t="shared" si="93"/>
        <v>6.48</v>
      </c>
      <c r="M338" s="16">
        <f t="shared" si="94"/>
        <v>6.14</v>
      </c>
      <c r="N338" s="28">
        <f t="shared" si="95"/>
        <v>0.11764705882352926</v>
      </c>
      <c r="O338" s="28">
        <f t="shared" si="105"/>
        <v>0.48782679738562013</v>
      </c>
      <c r="P338" s="28">
        <f t="shared" si="92"/>
        <v>0.48782679738562013</v>
      </c>
      <c r="Q338" s="28">
        <f t="shared" si="106"/>
        <v>0.60005594328126732</v>
      </c>
      <c r="T338" s="47"/>
      <c r="U338" s="41">
        <f t="shared" si="101"/>
        <v>6.3143300837575307</v>
      </c>
      <c r="W338" s="41">
        <f t="shared" si="102"/>
        <v>6.3288474969772217</v>
      </c>
      <c r="Y338" s="41">
        <f t="shared" si="103"/>
        <v>-1.4517413219691022E-2</v>
      </c>
      <c r="Z338" s="41">
        <f t="shared" si="97"/>
        <v>-5.9370387835528671E-3</v>
      </c>
      <c r="AD338" s="48"/>
      <c r="AE338" s="45">
        <f t="shared" si="107"/>
        <v>6.33</v>
      </c>
      <c r="AF338" s="45">
        <f t="shared" si="108"/>
        <v>0.10266450214168485</v>
      </c>
      <c r="AG338" s="27">
        <f t="shared" si="109"/>
        <v>6.53532900428337</v>
      </c>
      <c r="AH338" s="27">
        <f t="shared" si="110"/>
        <v>6.1246709957166301</v>
      </c>
      <c r="AI338" s="49"/>
    </row>
    <row r="339" spans="1:35" x14ac:dyDescent="0.2">
      <c r="A339" s="14" t="s">
        <v>22</v>
      </c>
      <c r="B339" s="15">
        <v>40865</v>
      </c>
      <c r="C339" s="16">
        <v>6.31</v>
      </c>
      <c r="D339" s="16">
        <v>6.29</v>
      </c>
      <c r="E339" s="16">
        <v>6.35</v>
      </c>
      <c r="F339" s="16">
        <f t="shared" si="98"/>
        <v>-4.0000000000000036E-2</v>
      </c>
      <c r="G339" s="14" t="str">
        <f t="shared" si="99"/>
        <v/>
      </c>
      <c r="H339" s="14">
        <f t="shared" si="100"/>
        <v>4.0000000000000036E-2</v>
      </c>
      <c r="I339" s="16">
        <f t="shared" si="104"/>
        <v>42.735042735042704</v>
      </c>
      <c r="K339" s="46"/>
      <c r="L339" s="16">
        <f t="shared" si="93"/>
        <v>6.48</v>
      </c>
      <c r="M339" s="16">
        <f t="shared" si="94"/>
        <v>6</v>
      </c>
      <c r="N339" s="28">
        <f t="shared" si="95"/>
        <v>0.64583333333333193</v>
      </c>
      <c r="O339" s="28">
        <f t="shared" si="105"/>
        <v>0.65200094161958522</v>
      </c>
      <c r="P339" s="28">
        <f t="shared" si="92"/>
        <v>0.65200094161958522</v>
      </c>
      <c r="Q339" s="28">
        <f t="shared" si="106"/>
        <v>0.62452448210922828</v>
      </c>
      <c r="T339" s="47"/>
      <c r="U339" s="41">
        <f t="shared" si="101"/>
        <v>6.3387537353498091</v>
      </c>
      <c r="W339" s="41">
        <f t="shared" si="102"/>
        <v>6.3407552967353995</v>
      </c>
      <c r="Y339" s="41">
        <f t="shared" si="103"/>
        <v>-2.001561385590378E-3</v>
      </c>
      <c r="Z339" s="41">
        <f t="shared" si="97"/>
        <v>-3.7919451745183279E-3</v>
      </c>
      <c r="AD339" s="48"/>
      <c r="AE339" s="45">
        <f t="shared" si="107"/>
        <v>6.3389999999999995</v>
      </c>
      <c r="AF339" s="45">
        <f t="shared" si="108"/>
        <v>9.6845237363537978E-2</v>
      </c>
      <c r="AG339" s="27">
        <f t="shared" si="109"/>
        <v>6.5326904747270751</v>
      </c>
      <c r="AH339" s="27">
        <f t="shared" si="110"/>
        <v>6.145309525272924</v>
      </c>
      <c r="AI339" s="49"/>
    </row>
    <row r="340" spans="1:35" x14ac:dyDescent="0.2">
      <c r="A340" s="14" t="s">
        <v>22</v>
      </c>
      <c r="B340" s="15">
        <v>40864</v>
      </c>
      <c r="C340" s="16">
        <v>6.35</v>
      </c>
      <c r="D340" s="16">
        <v>6.31</v>
      </c>
      <c r="E340" s="16">
        <v>6.36</v>
      </c>
      <c r="F340" s="16">
        <f t="shared" si="98"/>
        <v>-1.0000000000000675E-2</v>
      </c>
      <c r="G340" s="14" t="str">
        <f t="shared" si="99"/>
        <v/>
      </c>
      <c r="H340" s="14">
        <f t="shared" si="100"/>
        <v>1.0000000000000675E-2</v>
      </c>
      <c r="I340" s="16">
        <f t="shared" si="104"/>
        <v>48.780487804878042</v>
      </c>
      <c r="K340" s="46"/>
      <c r="L340" s="16">
        <f t="shared" si="93"/>
        <v>6.5</v>
      </c>
      <c r="M340" s="16">
        <f t="shared" si="94"/>
        <v>6</v>
      </c>
      <c r="N340" s="28">
        <f t="shared" si="95"/>
        <v>0.69999999999999929</v>
      </c>
      <c r="O340" s="28">
        <f t="shared" si="105"/>
        <v>0.61751412429378549</v>
      </c>
      <c r="P340" s="28">
        <f t="shared" si="92"/>
        <v>0.61751412429378549</v>
      </c>
      <c r="Q340" s="28">
        <f t="shared" si="106"/>
        <v>0.61163841807909658</v>
      </c>
      <c r="T340" s="47"/>
      <c r="U340" s="41">
        <f t="shared" si="101"/>
        <v>6.3439816872315919</v>
      </c>
      <c r="W340" s="41">
        <f t="shared" si="102"/>
        <v>6.3432157204742321</v>
      </c>
      <c r="Y340" s="41">
        <f t="shared" si="103"/>
        <v>7.6596675735984832E-4</v>
      </c>
      <c r="Z340" s="41">
        <f t="shared" si="97"/>
        <v>-4.239541121750315E-3</v>
      </c>
      <c r="AD340" s="48"/>
      <c r="AE340" s="45">
        <f t="shared" si="107"/>
        <v>6.341499999999999</v>
      </c>
      <c r="AF340" s="45">
        <f t="shared" si="108"/>
        <v>9.6709616895115508E-2</v>
      </c>
      <c r="AG340" s="27">
        <f t="shared" si="109"/>
        <v>6.5349192337902302</v>
      </c>
      <c r="AH340" s="27">
        <f t="shared" si="110"/>
        <v>6.1480807662097678</v>
      </c>
      <c r="AI340" s="49"/>
    </row>
    <row r="341" spans="1:35" x14ac:dyDescent="0.2">
      <c r="A341" s="14" t="s">
        <v>22</v>
      </c>
      <c r="B341" s="15">
        <v>40863</v>
      </c>
      <c r="C341" s="16">
        <v>6.36</v>
      </c>
      <c r="D341" s="16">
        <v>6.3</v>
      </c>
      <c r="E341" s="16">
        <v>6.4</v>
      </c>
      <c r="F341" s="16">
        <f t="shared" si="98"/>
        <v>4.0000000000000036E-2</v>
      </c>
      <c r="G341" s="14">
        <f t="shared" si="99"/>
        <v>4.0000000000000036E-2</v>
      </c>
      <c r="H341" s="14" t="str">
        <f t="shared" si="100"/>
        <v/>
      </c>
      <c r="I341" s="16">
        <f t="shared" si="104"/>
        <v>44.117647058823557</v>
      </c>
      <c r="K341" s="46"/>
      <c r="L341" s="16">
        <f t="shared" si="93"/>
        <v>6.59</v>
      </c>
      <c r="M341" s="16">
        <f t="shared" si="94"/>
        <v>6</v>
      </c>
      <c r="N341" s="28">
        <f t="shared" si="95"/>
        <v>0.61016949152542443</v>
      </c>
      <c r="O341" s="28">
        <f t="shared" si="105"/>
        <v>0.61016949152542443</v>
      </c>
      <c r="P341" s="28">
        <f t="shared" si="92"/>
        <v>0.61016949152542443</v>
      </c>
      <c r="Q341" s="28">
        <f t="shared" si="106"/>
        <v>0.61242937853107404</v>
      </c>
      <c r="T341" s="47"/>
      <c r="U341" s="41">
        <f t="shared" si="101"/>
        <v>6.3428874485464268</v>
      </c>
      <c r="W341" s="41">
        <f t="shared" si="102"/>
        <v>6.3426729781121702</v>
      </c>
      <c r="Y341" s="41">
        <f t="shared" si="103"/>
        <v>2.1447043425659729E-4</v>
      </c>
      <c r="Z341" s="41">
        <f t="shared" si="97"/>
        <v>-5.4909180915278556E-3</v>
      </c>
      <c r="AD341" s="48"/>
      <c r="AE341" s="45">
        <f t="shared" si="107"/>
        <v>6.341499999999999</v>
      </c>
      <c r="AF341" s="45">
        <f t="shared" si="108"/>
        <v>9.6709616895115508E-2</v>
      </c>
      <c r="AG341" s="27">
        <f t="shared" si="109"/>
        <v>6.5349192337902302</v>
      </c>
      <c r="AH341" s="27">
        <f t="shared" si="110"/>
        <v>6.1480807662097678</v>
      </c>
      <c r="AI341" s="49"/>
    </row>
    <row r="342" spans="1:35" x14ac:dyDescent="0.2">
      <c r="A342" s="14" t="s">
        <v>22</v>
      </c>
      <c r="B342" s="15">
        <v>40862</v>
      </c>
      <c r="C342" s="16">
        <v>6.32</v>
      </c>
      <c r="D342" s="16">
        <v>6.32</v>
      </c>
      <c r="E342" s="16">
        <v>6.4</v>
      </c>
      <c r="F342" s="16">
        <f t="shared" si="98"/>
        <v>-8.0000000000000071E-2</v>
      </c>
      <c r="G342" s="14" t="str">
        <f t="shared" si="99"/>
        <v/>
      </c>
      <c r="H342" s="14">
        <f t="shared" si="100"/>
        <v>8.0000000000000071E-2</v>
      </c>
      <c r="I342" s="16">
        <f t="shared" si="104"/>
        <v>47.586206896551751</v>
      </c>
      <c r="K342" s="46"/>
      <c r="L342" s="16">
        <f t="shared" si="93"/>
        <v>6.59</v>
      </c>
      <c r="M342" s="16">
        <f t="shared" si="94"/>
        <v>6</v>
      </c>
      <c r="N342" s="28">
        <f t="shared" si="95"/>
        <v>0.54237288135593287</v>
      </c>
      <c r="O342" s="28">
        <f t="shared" si="105"/>
        <v>0.63276836158192162</v>
      </c>
      <c r="P342" s="28">
        <f t="shared" si="92"/>
        <v>0.63276836158192162</v>
      </c>
      <c r="Q342" s="28">
        <f t="shared" si="106"/>
        <v>0.61581920903954868</v>
      </c>
      <c r="T342" s="47"/>
      <c r="U342" s="41">
        <f t="shared" si="101"/>
        <v>6.3397760755548678</v>
      </c>
      <c r="W342" s="41">
        <f t="shared" si="102"/>
        <v>6.3412868163611442</v>
      </c>
      <c r="Y342" s="41">
        <f t="shared" si="103"/>
        <v>-1.5107408062764449E-3</v>
      </c>
      <c r="Z342" s="41">
        <f t="shared" si="97"/>
        <v>-6.917265222973968E-3</v>
      </c>
      <c r="AD342" s="48"/>
      <c r="AE342" s="45">
        <f t="shared" si="107"/>
        <v>6.3439999999999994</v>
      </c>
      <c r="AF342" s="45">
        <f t="shared" si="108"/>
        <v>9.7795705427181273E-2</v>
      </c>
      <c r="AG342" s="27">
        <f t="shared" si="109"/>
        <v>6.5395914108543618</v>
      </c>
      <c r="AH342" s="27">
        <f t="shared" si="110"/>
        <v>6.148408589145637</v>
      </c>
      <c r="AI342" s="49"/>
    </row>
    <row r="343" spans="1:35" x14ac:dyDescent="0.2">
      <c r="A343" s="14" t="s">
        <v>22</v>
      </c>
      <c r="B343" s="15">
        <v>40861</v>
      </c>
      <c r="C343" s="16">
        <v>6.4</v>
      </c>
      <c r="D343" s="16">
        <v>6.37</v>
      </c>
      <c r="E343" s="16">
        <v>6.45</v>
      </c>
      <c r="F343" s="16">
        <f t="shared" si="98"/>
        <v>0</v>
      </c>
      <c r="G343" s="14" t="str">
        <f t="shared" si="99"/>
        <v/>
      </c>
      <c r="H343" s="14" t="str">
        <f t="shared" si="100"/>
        <v/>
      </c>
      <c r="I343" s="16">
        <f t="shared" si="104"/>
        <v>50.724637681159436</v>
      </c>
      <c r="K343" s="46"/>
      <c r="L343" s="16">
        <f t="shared" si="93"/>
        <v>6.59</v>
      </c>
      <c r="M343" s="16">
        <f t="shared" si="94"/>
        <v>6</v>
      </c>
      <c r="N343" s="28">
        <f t="shared" si="95"/>
        <v>0.677966101694916</v>
      </c>
      <c r="O343" s="28">
        <f t="shared" si="105"/>
        <v>0.61016949152542443</v>
      </c>
      <c r="P343" s="28">
        <f t="shared" si="92"/>
        <v>0.61016949152542443</v>
      </c>
      <c r="Q343" s="28">
        <f t="shared" si="106"/>
        <v>0.59661016949152579</v>
      </c>
      <c r="T343" s="47"/>
      <c r="U343" s="41">
        <f t="shared" si="101"/>
        <v>6.3433717256557527</v>
      </c>
      <c r="W343" s="41">
        <f t="shared" si="102"/>
        <v>6.3429897616700357</v>
      </c>
      <c r="Y343" s="41">
        <f t="shared" si="103"/>
        <v>3.8196398571699319E-4</v>
      </c>
      <c r="Z343" s="41">
        <f t="shared" si="97"/>
        <v>-8.2688963271483479E-3</v>
      </c>
      <c r="AD343" s="48"/>
      <c r="AE343" s="45">
        <f t="shared" si="107"/>
        <v>6.3454999999999995</v>
      </c>
      <c r="AF343" s="45">
        <f t="shared" si="108"/>
        <v>9.7646044466737164E-2</v>
      </c>
      <c r="AG343" s="27">
        <f t="shared" si="109"/>
        <v>6.5407920889334736</v>
      </c>
      <c r="AH343" s="27">
        <f t="shared" si="110"/>
        <v>6.1502079110665253</v>
      </c>
      <c r="AI343" s="49"/>
    </row>
    <row r="344" spans="1:35" x14ac:dyDescent="0.2">
      <c r="A344" s="14" t="s">
        <v>22</v>
      </c>
      <c r="B344" s="15">
        <v>40858</v>
      </c>
      <c r="C344" s="16">
        <v>6.4</v>
      </c>
      <c r="D344" s="16">
        <v>6.26</v>
      </c>
      <c r="E344" s="16">
        <v>6.4</v>
      </c>
      <c r="F344" s="16">
        <f t="shared" si="98"/>
        <v>0.12000000000000011</v>
      </c>
      <c r="G344" s="14">
        <f t="shared" si="99"/>
        <v>0.12000000000000011</v>
      </c>
      <c r="H344" s="14" t="str">
        <f t="shared" si="100"/>
        <v/>
      </c>
      <c r="I344" s="16">
        <f t="shared" si="104"/>
        <v>51.428571428571423</v>
      </c>
      <c r="K344" s="46"/>
      <c r="L344" s="16">
        <f t="shared" si="93"/>
        <v>6.59</v>
      </c>
      <c r="M344" s="16">
        <f t="shared" si="94"/>
        <v>6</v>
      </c>
      <c r="N344" s="28">
        <f t="shared" si="95"/>
        <v>0.677966101694916</v>
      </c>
      <c r="O344" s="28">
        <f t="shared" si="105"/>
        <v>0.58757062146892725</v>
      </c>
      <c r="P344" s="28">
        <f t="shared" si="92"/>
        <v>0.58757062146892725</v>
      </c>
      <c r="Q344" s="28">
        <f t="shared" si="106"/>
        <v>0.55480225988700593</v>
      </c>
      <c r="T344" s="47"/>
      <c r="U344" s="41">
        <f t="shared" si="101"/>
        <v>6.33307567577498</v>
      </c>
      <c r="W344" s="41">
        <f t="shared" si="102"/>
        <v>6.3384289426036391</v>
      </c>
      <c r="Y344" s="41">
        <f t="shared" si="103"/>
        <v>-5.353266828659109E-3</v>
      </c>
      <c r="Z344" s="41">
        <f t="shared" si="97"/>
        <v>-1.0431611405364681E-2</v>
      </c>
      <c r="AD344" s="48"/>
      <c r="AE344" s="45">
        <f t="shared" si="107"/>
        <v>6.3464999999999989</v>
      </c>
      <c r="AF344" s="45">
        <f t="shared" si="108"/>
        <v>9.8299287891622122E-2</v>
      </c>
      <c r="AG344" s="27">
        <f t="shared" si="109"/>
        <v>6.5430985757832429</v>
      </c>
      <c r="AH344" s="27">
        <f t="shared" si="110"/>
        <v>6.1499014242167549</v>
      </c>
      <c r="AI344" s="49"/>
    </row>
    <row r="345" spans="1:35" x14ac:dyDescent="0.2">
      <c r="A345" s="14" t="s">
        <v>22</v>
      </c>
      <c r="B345" s="15">
        <v>40857</v>
      </c>
      <c r="C345" s="16">
        <v>6.28</v>
      </c>
      <c r="D345" s="16">
        <v>6.24</v>
      </c>
      <c r="E345" s="16">
        <v>6.35</v>
      </c>
      <c r="F345" s="16">
        <f t="shared" si="98"/>
        <v>-8.0000000000000071E-2</v>
      </c>
      <c r="G345" s="14" t="str">
        <f t="shared" si="99"/>
        <v/>
      </c>
      <c r="H345" s="14">
        <f t="shared" si="100"/>
        <v>8.0000000000000071E-2</v>
      </c>
      <c r="I345" s="16">
        <f t="shared" si="104"/>
        <v>46.875</v>
      </c>
      <c r="K345" s="46"/>
      <c r="L345" s="16">
        <f t="shared" si="93"/>
        <v>6.59</v>
      </c>
      <c r="M345" s="16">
        <f t="shared" si="94"/>
        <v>6</v>
      </c>
      <c r="N345" s="28">
        <f t="shared" si="95"/>
        <v>0.47457627118644119</v>
      </c>
      <c r="O345" s="28">
        <f t="shared" si="105"/>
        <v>0.6214689265536727</v>
      </c>
      <c r="P345" s="28">
        <f t="shared" si="92"/>
        <v>0.6214689265536727</v>
      </c>
      <c r="Q345" s="28">
        <f t="shared" si="106"/>
        <v>0.50508474576271212</v>
      </c>
      <c r="T345" s="47"/>
      <c r="U345" s="41">
        <f t="shared" si="101"/>
        <v>6.320907616824976</v>
      </c>
      <c r="W345" s="41">
        <f t="shared" si="102"/>
        <v>6.3335032580119304</v>
      </c>
      <c r="Y345" s="41">
        <f t="shared" si="103"/>
        <v>-1.2595641186954332E-2</v>
      </c>
      <c r="Z345" s="41">
        <f t="shared" si="97"/>
        <v>-1.1701197549541076E-2</v>
      </c>
      <c r="AD345" s="48"/>
      <c r="AE345" s="45">
        <f t="shared" si="107"/>
        <v>6.3459999999999992</v>
      </c>
      <c r="AF345" s="45">
        <f t="shared" si="108"/>
        <v>9.8051007134042273E-2</v>
      </c>
      <c r="AG345" s="27">
        <f t="shared" si="109"/>
        <v>6.5421020142680835</v>
      </c>
      <c r="AH345" s="27">
        <f t="shared" si="110"/>
        <v>6.1498979857319149</v>
      </c>
      <c r="AI345" s="49"/>
    </row>
    <row r="346" spans="1:35" x14ac:dyDescent="0.2">
      <c r="A346" s="14" t="s">
        <v>22</v>
      </c>
      <c r="B346" s="15">
        <v>40856</v>
      </c>
      <c r="C346" s="16">
        <v>6.36</v>
      </c>
      <c r="D346" s="16">
        <v>6.35</v>
      </c>
      <c r="E346" s="16">
        <v>6.47</v>
      </c>
      <c r="F346" s="16">
        <f t="shared" si="98"/>
        <v>-9.9999999999999645E-2</v>
      </c>
      <c r="G346" s="14" t="str">
        <f t="shared" si="99"/>
        <v/>
      </c>
      <c r="H346" s="14">
        <f t="shared" si="100"/>
        <v>9.9999999999999645E-2</v>
      </c>
      <c r="I346" s="16">
        <f t="shared" si="104"/>
        <v>50.413223140495887</v>
      </c>
      <c r="K346" s="46"/>
      <c r="L346" s="16">
        <f t="shared" si="93"/>
        <v>6.59</v>
      </c>
      <c r="M346" s="16">
        <f t="shared" si="94"/>
        <v>6</v>
      </c>
      <c r="N346" s="28">
        <f t="shared" si="95"/>
        <v>0.61016949152542443</v>
      </c>
      <c r="O346" s="28">
        <f t="shared" si="105"/>
        <v>0.62711864406779694</v>
      </c>
      <c r="P346" s="28">
        <f t="shared" si="92"/>
        <v>0.62711864406779694</v>
      </c>
      <c r="Q346" s="28">
        <f t="shared" si="106"/>
        <v>0.44180790960451982</v>
      </c>
      <c r="T346" s="47"/>
      <c r="U346" s="41">
        <f t="shared" si="101"/>
        <v>6.3283453653386079</v>
      </c>
      <c r="W346" s="41">
        <f t="shared" si="102"/>
        <v>6.337783518652885</v>
      </c>
      <c r="Y346" s="41">
        <f t="shared" si="103"/>
        <v>-9.438153314277109E-3</v>
      </c>
      <c r="Z346" s="41">
        <f t="shared" si="97"/>
        <v>-1.1477586640187762E-2</v>
      </c>
      <c r="AD346" s="48"/>
      <c r="AE346" s="45">
        <f t="shared" si="107"/>
        <v>6.3514999999999997</v>
      </c>
      <c r="AF346" s="45">
        <f t="shared" si="108"/>
        <v>9.7276667294886335E-2</v>
      </c>
      <c r="AG346" s="27">
        <f t="shared" si="109"/>
        <v>6.5460533345897725</v>
      </c>
      <c r="AH346" s="27">
        <f t="shared" si="110"/>
        <v>6.1569466654102269</v>
      </c>
      <c r="AI346" s="49"/>
    </row>
    <row r="347" spans="1:35" x14ac:dyDescent="0.2">
      <c r="A347" s="14" t="s">
        <v>22</v>
      </c>
      <c r="B347" s="15">
        <v>40855</v>
      </c>
      <c r="C347" s="16">
        <v>6.46</v>
      </c>
      <c r="D347" s="16">
        <v>6.33</v>
      </c>
      <c r="E347" s="16">
        <v>6.48</v>
      </c>
      <c r="F347" s="16">
        <f t="shared" si="98"/>
        <v>0.16999999999999993</v>
      </c>
      <c r="G347" s="14">
        <f t="shared" si="99"/>
        <v>0.16999999999999993</v>
      </c>
      <c r="H347" s="14" t="str">
        <f t="shared" si="100"/>
        <v/>
      </c>
      <c r="I347" s="16">
        <f t="shared" si="104"/>
        <v>52.136752136752129</v>
      </c>
      <c r="K347" s="46"/>
      <c r="L347" s="16">
        <f t="shared" si="93"/>
        <v>6.59</v>
      </c>
      <c r="M347" s="16">
        <f t="shared" si="94"/>
        <v>6</v>
      </c>
      <c r="N347" s="28">
        <f t="shared" si="95"/>
        <v>0.77966101694915269</v>
      </c>
      <c r="O347" s="28">
        <f t="shared" si="105"/>
        <v>0.53672316384180818</v>
      </c>
      <c r="P347" s="28">
        <f t="shared" si="92"/>
        <v>0.53672316384180818</v>
      </c>
      <c r="Q347" s="28">
        <f t="shared" si="106"/>
        <v>0.39100391134289447</v>
      </c>
      <c r="T347" s="47"/>
      <c r="U347" s="41">
        <f t="shared" si="101"/>
        <v>6.3225899772183549</v>
      </c>
      <c r="W347" s="41">
        <f t="shared" si="102"/>
        <v>6.3360062001451158</v>
      </c>
      <c r="Y347" s="41">
        <f t="shared" si="103"/>
        <v>-1.3416222926760923E-2</v>
      </c>
      <c r="Z347" s="41">
        <f t="shared" si="97"/>
        <v>-1.1987444971665423E-2</v>
      </c>
      <c r="AD347" s="48"/>
      <c r="AE347" s="45">
        <f t="shared" si="107"/>
        <v>6.3559999999999999</v>
      </c>
      <c r="AF347" s="45">
        <f t="shared" si="108"/>
        <v>9.9619275243298236E-2</v>
      </c>
      <c r="AG347" s="27">
        <f t="shared" si="109"/>
        <v>6.555238550486596</v>
      </c>
      <c r="AH347" s="27">
        <f t="shared" si="110"/>
        <v>6.1567614495134038</v>
      </c>
      <c r="AI347" s="49"/>
    </row>
    <row r="348" spans="1:35" x14ac:dyDescent="0.2">
      <c r="A348" s="14" t="s">
        <v>22</v>
      </c>
      <c r="B348" s="15">
        <v>40854</v>
      </c>
      <c r="C348" s="16">
        <v>6.29</v>
      </c>
      <c r="D348" s="16">
        <v>6.22</v>
      </c>
      <c r="E348" s="16">
        <v>6.35</v>
      </c>
      <c r="F348" s="16">
        <f t="shared" si="98"/>
        <v>8.9999999999999858E-2</v>
      </c>
      <c r="G348" s="14">
        <f t="shared" si="99"/>
        <v>8.9999999999999858E-2</v>
      </c>
      <c r="H348" s="14" t="str">
        <f t="shared" si="100"/>
        <v/>
      </c>
      <c r="I348" s="16">
        <f t="shared" si="104"/>
        <v>47.169811320754739</v>
      </c>
      <c r="K348" s="46"/>
      <c r="L348" s="16">
        <f t="shared" si="93"/>
        <v>6.59</v>
      </c>
      <c r="M348" s="16">
        <f t="shared" si="94"/>
        <v>6</v>
      </c>
      <c r="N348" s="28">
        <f t="shared" si="95"/>
        <v>0.49152542372881375</v>
      </c>
      <c r="O348" s="28">
        <f t="shared" si="105"/>
        <v>0.40112994350282499</v>
      </c>
      <c r="P348" s="28">
        <f t="shared" si="92"/>
        <v>0.40112994350282499</v>
      </c>
      <c r="Q348" s="28">
        <f t="shared" si="106"/>
        <v>0.35076053889613218</v>
      </c>
      <c r="T348" s="47"/>
      <c r="U348" s="41">
        <f t="shared" si="101"/>
        <v>6.2976063367126009</v>
      </c>
      <c r="W348" s="41">
        <f t="shared" si="102"/>
        <v>6.3260866961567253</v>
      </c>
      <c r="Y348" s="41">
        <f t="shared" si="103"/>
        <v>-2.8480359444124304E-2</v>
      </c>
      <c r="Z348" s="41">
        <f t="shared" si="97"/>
        <v>-1.1630250482891548E-2</v>
      </c>
      <c r="AD348" s="48"/>
      <c r="AE348" s="45">
        <f t="shared" si="107"/>
        <v>6.354000000000001</v>
      </c>
      <c r="AF348" s="45">
        <f t="shared" si="108"/>
        <v>9.7897906004163385E-2</v>
      </c>
      <c r="AG348" s="27">
        <f t="shared" si="109"/>
        <v>6.5497958120083277</v>
      </c>
      <c r="AH348" s="27">
        <f t="shared" si="110"/>
        <v>6.1582041879916742</v>
      </c>
      <c r="AI348" s="49"/>
    </row>
    <row r="349" spans="1:35" x14ac:dyDescent="0.2">
      <c r="A349" s="14" t="s">
        <v>22</v>
      </c>
      <c r="B349" s="15">
        <v>40851</v>
      </c>
      <c r="C349" s="16">
        <v>6.2</v>
      </c>
      <c r="D349" s="16">
        <v>6.2</v>
      </c>
      <c r="E349" s="16">
        <v>6.3</v>
      </c>
      <c r="F349" s="16">
        <f t="shared" si="98"/>
        <v>-1.9999999999999574E-2</v>
      </c>
      <c r="G349" s="14" t="str">
        <f t="shared" si="99"/>
        <v/>
      </c>
      <c r="H349" s="14">
        <f t="shared" si="100"/>
        <v>1.9999999999999574E-2</v>
      </c>
      <c r="I349" s="16">
        <f t="shared" si="104"/>
        <v>39.423076923076955</v>
      </c>
      <c r="K349" s="46"/>
      <c r="L349" s="16">
        <f t="shared" si="93"/>
        <v>6.59</v>
      </c>
      <c r="M349" s="16">
        <f t="shared" si="94"/>
        <v>6</v>
      </c>
      <c r="N349" s="28">
        <f t="shared" si="95"/>
        <v>0.338983050847458</v>
      </c>
      <c r="O349" s="28">
        <f t="shared" si="105"/>
        <v>0.33898305084745756</v>
      </c>
      <c r="P349" s="28">
        <f t="shared" si="92"/>
        <v>0.33898305084745756</v>
      </c>
      <c r="Q349" s="28">
        <f t="shared" si="106"/>
        <v>0.38514993481095167</v>
      </c>
      <c r="T349" s="47"/>
      <c r="U349" s="41">
        <f t="shared" si="101"/>
        <v>6.2989893070239829</v>
      </c>
      <c r="W349" s="41">
        <f t="shared" si="102"/>
        <v>6.328973631849264</v>
      </c>
      <c r="Y349" s="41">
        <f t="shared" si="103"/>
        <v>-2.9984324825281128E-2</v>
      </c>
      <c r="Z349" s="41">
        <f t="shared" si="97"/>
        <v>-7.4177232425833572E-3</v>
      </c>
      <c r="AD349" s="48"/>
      <c r="AE349" s="45">
        <f t="shared" si="107"/>
        <v>6.3620000000000001</v>
      </c>
      <c r="AF349" s="45">
        <f t="shared" si="108"/>
        <v>9.8873656754466258E-2</v>
      </c>
      <c r="AG349" s="27">
        <f t="shared" si="109"/>
        <v>6.5597473135089324</v>
      </c>
      <c r="AH349" s="27">
        <f t="shared" si="110"/>
        <v>6.1642526864910678</v>
      </c>
      <c r="AI349" s="49"/>
    </row>
    <row r="350" spans="1:35" x14ac:dyDescent="0.2">
      <c r="A350" s="14" t="s">
        <v>22</v>
      </c>
      <c r="B350" s="15">
        <v>40850</v>
      </c>
      <c r="C350" s="16">
        <v>6.22</v>
      </c>
      <c r="D350" s="16">
        <v>6.15</v>
      </c>
      <c r="E350" s="16">
        <v>6.25</v>
      </c>
      <c r="F350" s="16">
        <f t="shared" si="98"/>
        <v>4.0000000000000036E-2</v>
      </c>
      <c r="G350" s="14">
        <f t="shared" si="99"/>
        <v>4.0000000000000036E-2</v>
      </c>
      <c r="H350" s="14" t="str">
        <f t="shared" si="100"/>
        <v/>
      </c>
      <c r="I350" s="16">
        <f t="shared" si="104"/>
        <v>41.904761904761934</v>
      </c>
      <c r="K350" s="46"/>
      <c r="L350" s="16">
        <f t="shared" si="93"/>
        <v>6.59</v>
      </c>
      <c r="M350" s="16">
        <f t="shared" si="94"/>
        <v>6</v>
      </c>
      <c r="N350" s="28">
        <f t="shared" si="95"/>
        <v>0.37288135593220306</v>
      </c>
      <c r="O350" s="28">
        <f t="shared" si="105"/>
        <v>0.30508474576271144</v>
      </c>
      <c r="P350" s="28">
        <f t="shared" si="92"/>
        <v>0.30508474576271144</v>
      </c>
      <c r="Q350" s="28">
        <f t="shared" si="106"/>
        <v>0.42684050412863928</v>
      </c>
      <c r="T350" s="47"/>
      <c r="U350" s="41">
        <f t="shared" si="101"/>
        <v>6.3169873628465254</v>
      </c>
      <c r="W350" s="41">
        <f t="shared" si="102"/>
        <v>6.3392915223972057</v>
      </c>
      <c r="Y350" s="41">
        <f t="shared" si="103"/>
        <v>-2.2304159550680325E-2</v>
      </c>
      <c r="Z350" s="41">
        <f t="shared" si="97"/>
        <v>-1.7760728469089142E-3</v>
      </c>
      <c r="AD350" s="48"/>
      <c r="AE350" s="45">
        <f t="shared" si="107"/>
        <v>6.3710000000000004</v>
      </c>
      <c r="AF350" s="45">
        <f t="shared" si="108"/>
        <v>9.164605828948684E-2</v>
      </c>
      <c r="AG350" s="27">
        <f t="shared" si="109"/>
        <v>6.5542921165789743</v>
      </c>
      <c r="AH350" s="27">
        <f t="shared" si="110"/>
        <v>6.1877078834210266</v>
      </c>
      <c r="AI350" s="49"/>
    </row>
    <row r="351" spans="1:35" x14ac:dyDescent="0.2">
      <c r="A351" s="14" t="s">
        <v>22</v>
      </c>
      <c r="B351" s="15">
        <v>40849</v>
      </c>
      <c r="C351" s="16">
        <v>6.18</v>
      </c>
      <c r="D351" s="16">
        <v>6.14</v>
      </c>
      <c r="E351" s="16">
        <v>6.22</v>
      </c>
      <c r="F351" s="16">
        <f t="shared" si="98"/>
        <v>4.0000000000000036E-2</v>
      </c>
      <c r="G351" s="14">
        <f t="shared" si="99"/>
        <v>4.0000000000000036E-2</v>
      </c>
      <c r="H351" s="14" t="str">
        <f t="shared" si="100"/>
        <v/>
      </c>
      <c r="I351" s="16">
        <f t="shared" si="104"/>
        <v>39.603960396039632</v>
      </c>
      <c r="K351" s="46"/>
      <c r="L351" s="16">
        <f t="shared" si="93"/>
        <v>6.59</v>
      </c>
      <c r="M351" s="16">
        <f t="shared" si="94"/>
        <v>6</v>
      </c>
      <c r="N351" s="28">
        <f t="shared" si="95"/>
        <v>0.30508474576271144</v>
      </c>
      <c r="O351" s="28">
        <f t="shared" si="105"/>
        <v>0.37309865275967002</v>
      </c>
      <c r="P351" s="28">
        <f t="shared" si="92"/>
        <v>0.37309865275967002</v>
      </c>
      <c r="Q351" s="28">
        <f t="shared" si="106"/>
        <v>0.50693466608720761</v>
      </c>
      <c r="T351" s="47"/>
      <c r="U351" s="41">
        <f t="shared" si="101"/>
        <v>6.33462142881862</v>
      </c>
      <c r="W351" s="41">
        <f t="shared" si="102"/>
        <v>6.3488348441889828</v>
      </c>
      <c r="Y351" s="41">
        <f t="shared" si="103"/>
        <v>-1.4213415370362803E-2</v>
      </c>
      <c r="Z351" s="41">
        <f t="shared" si="97"/>
        <v>3.3559488290339379E-3</v>
      </c>
      <c r="AD351" s="48"/>
      <c r="AE351" s="45">
        <f t="shared" si="107"/>
        <v>6.3725000000000005</v>
      </c>
      <c r="AF351" s="45">
        <f t="shared" si="108"/>
        <v>8.9379807563006161E-2</v>
      </c>
      <c r="AG351" s="27">
        <f t="shared" si="109"/>
        <v>6.5512596151260132</v>
      </c>
      <c r="AH351" s="27">
        <f t="shared" si="110"/>
        <v>6.1937403848739878</v>
      </c>
      <c r="AI351" s="49"/>
    </row>
    <row r="352" spans="1:35" x14ac:dyDescent="0.2">
      <c r="A352" s="14" t="s">
        <v>22</v>
      </c>
      <c r="B352" s="15">
        <v>40848</v>
      </c>
      <c r="C352" s="16">
        <v>6.14</v>
      </c>
      <c r="D352" s="16">
        <v>6</v>
      </c>
      <c r="E352" s="16">
        <v>6.42</v>
      </c>
      <c r="F352" s="16">
        <f t="shared" si="98"/>
        <v>-0.34000000000000075</v>
      </c>
      <c r="G352" s="14" t="str">
        <f t="shared" si="99"/>
        <v/>
      </c>
      <c r="H352" s="14">
        <f t="shared" si="100"/>
        <v>0.34000000000000075</v>
      </c>
      <c r="I352" s="16">
        <f t="shared" si="104"/>
        <v>34.951456310679632</v>
      </c>
      <c r="K352" s="46"/>
      <c r="L352" s="16">
        <f t="shared" si="93"/>
        <v>6.59</v>
      </c>
      <c r="M352" s="16">
        <f t="shared" si="94"/>
        <v>6</v>
      </c>
      <c r="N352" s="28">
        <f t="shared" si="95"/>
        <v>0.23728813559321985</v>
      </c>
      <c r="O352" s="28">
        <f t="shared" si="105"/>
        <v>0.33550630160799683</v>
      </c>
      <c r="P352" s="28">
        <f t="shared" si="92"/>
        <v>0.33550630160799683</v>
      </c>
      <c r="Q352" s="28">
        <f t="shared" si="106"/>
        <v>0.55791880026957297</v>
      </c>
      <c r="T352" s="47"/>
      <c r="U352" s="41">
        <f t="shared" si="101"/>
        <v>6.3627344158765515</v>
      </c>
      <c r="W352" s="41">
        <f t="shared" si="102"/>
        <v>6.3623416317241022</v>
      </c>
      <c r="Y352" s="41">
        <f t="shared" si="103"/>
        <v>3.9278415244936582E-4</v>
      </c>
      <c r="Z352" s="41">
        <f t="shared" si="97"/>
        <v>7.7482898788831227E-3</v>
      </c>
      <c r="AD352" s="48"/>
      <c r="AE352" s="45">
        <f t="shared" si="107"/>
        <v>6.3684999999999992</v>
      </c>
      <c r="AF352" s="45">
        <f t="shared" si="108"/>
        <v>9.9160223880344373E-2</v>
      </c>
      <c r="AG352" s="27">
        <f t="shared" si="109"/>
        <v>6.566820447760688</v>
      </c>
      <c r="AH352" s="27">
        <f t="shared" si="110"/>
        <v>6.1701795522393104</v>
      </c>
      <c r="AI352" s="49"/>
    </row>
    <row r="353" spans="1:35" x14ac:dyDescent="0.2">
      <c r="A353" s="14" t="s">
        <v>22</v>
      </c>
      <c r="B353" s="15">
        <v>40847</v>
      </c>
      <c r="C353" s="16">
        <v>6.48</v>
      </c>
      <c r="D353" s="16">
        <v>6.39</v>
      </c>
      <c r="E353" s="16">
        <v>6.5</v>
      </c>
      <c r="F353" s="16">
        <f t="shared" si="98"/>
        <v>0.10000000000000053</v>
      </c>
      <c r="G353" s="14">
        <f t="shared" si="99"/>
        <v>0.10000000000000053</v>
      </c>
      <c r="H353" s="14" t="str">
        <f t="shared" si="100"/>
        <v/>
      </c>
      <c r="I353" s="16">
        <f t="shared" si="104"/>
        <v>54.166666666666679</v>
      </c>
      <c r="K353" s="46"/>
      <c r="L353" s="16">
        <f t="shared" si="93"/>
        <v>6.59</v>
      </c>
      <c r="M353" s="16">
        <f t="shared" si="94"/>
        <v>6.33</v>
      </c>
      <c r="N353" s="28">
        <f t="shared" si="95"/>
        <v>0.57692307692307876</v>
      </c>
      <c r="O353" s="28">
        <f t="shared" si="105"/>
        <v>0.57307692307692237</v>
      </c>
      <c r="P353" s="28">
        <f t="shared" si="92"/>
        <v>0.57307692307692237</v>
      </c>
      <c r="Q353" s="28">
        <f t="shared" si="106"/>
        <v>0.63206766318567431</v>
      </c>
      <c r="T353" s="47"/>
      <c r="U353" s="41">
        <f t="shared" si="101"/>
        <v>6.4032315823995614</v>
      </c>
      <c r="W353" s="41">
        <f t="shared" si="102"/>
        <v>6.380128962262031</v>
      </c>
      <c r="Y353" s="41">
        <f t="shared" si="103"/>
        <v>2.3102620137530394E-2</v>
      </c>
      <c r="Z353" s="41">
        <f t="shared" si="97"/>
        <v>9.5871663104915607E-3</v>
      </c>
      <c r="AD353" s="48"/>
      <c r="AE353" s="45">
        <f t="shared" si="107"/>
        <v>6.3620000000000001</v>
      </c>
      <c r="AF353" s="45">
        <f t="shared" si="108"/>
        <v>0.11664475984801038</v>
      </c>
      <c r="AG353" s="27">
        <f t="shared" si="109"/>
        <v>6.5952895196960206</v>
      </c>
      <c r="AH353" s="27">
        <f t="shared" si="110"/>
        <v>6.1287104803039796</v>
      </c>
      <c r="AI353" s="49"/>
    </row>
    <row r="354" spans="1:35" x14ac:dyDescent="0.2">
      <c r="A354" s="14" t="s">
        <v>22</v>
      </c>
      <c r="B354" s="15">
        <v>40844</v>
      </c>
      <c r="C354" s="16">
        <v>6.38</v>
      </c>
      <c r="D354" s="16">
        <v>6.35</v>
      </c>
      <c r="E354" s="16">
        <v>6.59</v>
      </c>
      <c r="F354" s="16">
        <f t="shared" si="98"/>
        <v>-0.13999999999999968</v>
      </c>
      <c r="G354" s="14" t="str">
        <f t="shared" si="99"/>
        <v/>
      </c>
      <c r="H354" s="14">
        <f t="shared" si="100"/>
        <v>0.13999999999999968</v>
      </c>
      <c r="I354" s="16">
        <f t="shared" si="104"/>
        <v>44.615384615384606</v>
      </c>
      <c r="K354" s="46"/>
      <c r="L354" s="16">
        <f t="shared" si="93"/>
        <v>6.59</v>
      </c>
      <c r="M354" s="16">
        <f t="shared" si="94"/>
        <v>6.33</v>
      </c>
      <c r="N354" s="28">
        <f t="shared" si="95"/>
        <v>0.19230769230769179</v>
      </c>
      <c r="O354" s="28">
        <f t="shared" si="105"/>
        <v>0.54743589743589538</v>
      </c>
      <c r="P354" s="28">
        <f t="shared" si="92"/>
        <v>0.54743589743589538</v>
      </c>
      <c r="Q354" s="28">
        <f t="shared" si="106"/>
        <v>0.66187700498259383</v>
      </c>
      <c r="T354" s="47"/>
      <c r="U354" s="41">
        <f t="shared" si="101"/>
        <v>6.3892736882903902</v>
      </c>
      <c r="W354" s="41">
        <f t="shared" si="102"/>
        <v>6.3721392792429938</v>
      </c>
      <c r="Y354" s="41">
        <f t="shared" si="103"/>
        <v>1.7134409047396382E-2</v>
      </c>
      <c r="Z354" s="41">
        <f t="shared" si="97"/>
        <v>6.2083028537318515E-3</v>
      </c>
      <c r="AD354" s="48"/>
      <c r="AE354" s="45">
        <f t="shared" si="107"/>
        <v>6.3465000000000007</v>
      </c>
      <c r="AF354" s="45">
        <f t="shared" si="108"/>
        <v>0.12046887564844294</v>
      </c>
      <c r="AG354" s="27">
        <f t="shared" si="109"/>
        <v>6.5874377512968865</v>
      </c>
      <c r="AH354" s="27">
        <f t="shared" si="110"/>
        <v>6.1055622487031149</v>
      </c>
      <c r="AI354" s="49"/>
    </row>
    <row r="355" spans="1:35" x14ac:dyDescent="0.2">
      <c r="A355" s="14" t="s">
        <v>22</v>
      </c>
      <c r="B355" s="15">
        <v>40843</v>
      </c>
      <c r="C355" s="16">
        <v>6.52</v>
      </c>
      <c r="D355" s="16">
        <v>6.42</v>
      </c>
      <c r="E355" s="16">
        <v>6.53</v>
      </c>
      <c r="F355" s="16">
        <f t="shared" si="98"/>
        <v>0.12999999999999989</v>
      </c>
      <c r="G355" s="14">
        <f t="shared" si="99"/>
        <v>0.12999999999999989</v>
      </c>
      <c r="H355" s="14" t="str">
        <f t="shared" si="100"/>
        <v/>
      </c>
      <c r="I355" s="16">
        <f t="shared" si="104"/>
        <v>62.068965517241296</v>
      </c>
      <c r="K355" s="46"/>
      <c r="L355" s="16">
        <f t="shared" si="93"/>
        <v>6.53</v>
      </c>
      <c r="M355" s="16">
        <f t="shared" si="94"/>
        <v>6.33</v>
      </c>
      <c r="N355" s="28">
        <f t="shared" si="95"/>
        <v>0.94999999999999662</v>
      </c>
      <c r="O355" s="28">
        <f t="shared" si="105"/>
        <v>0.70555555555555338</v>
      </c>
      <c r="P355" s="28">
        <f t="shared" si="92"/>
        <v>0.70555555555555338</v>
      </c>
      <c r="Q355" s="28">
        <f t="shared" si="106"/>
        <v>0.7047707778763671</v>
      </c>
      <c r="T355" s="47"/>
      <c r="U355" s="41">
        <f t="shared" si="101"/>
        <v>6.3909598134340975</v>
      </c>
      <c r="W355" s="41">
        <f t="shared" si="102"/>
        <v>6.3715104215824336</v>
      </c>
      <c r="Y355" s="41">
        <f t="shared" si="103"/>
        <v>1.9449391851663833E-2</v>
      </c>
      <c r="Z355" s="41">
        <f t="shared" si="97"/>
        <v>3.4767763053157176E-3</v>
      </c>
      <c r="AD355" s="48"/>
      <c r="AE355" s="45">
        <f t="shared" si="107"/>
        <v>6.34</v>
      </c>
      <c r="AF355" s="45">
        <f t="shared" si="108"/>
        <v>0.12198360545581528</v>
      </c>
      <c r="AG355" s="27">
        <f t="shared" si="109"/>
        <v>6.5839672109116307</v>
      </c>
      <c r="AH355" s="27">
        <f t="shared" si="110"/>
        <v>6.096032789088369</v>
      </c>
      <c r="AI355" s="49"/>
    </row>
    <row r="356" spans="1:35" x14ac:dyDescent="0.2">
      <c r="A356" s="14" t="s">
        <v>22</v>
      </c>
      <c r="B356" s="15">
        <v>40842</v>
      </c>
      <c r="C356" s="16">
        <v>6.39</v>
      </c>
      <c r="D356" s="16">
        <v>6.34</v>
      </c>
      <c r="E356" s="16">
        <v>6.41</v>
      </c>
      <c r="F356" s="16">
        <f t="shared" si="98"/>
        <v>9.9999999999997868E-3</v>
      </c>
      <c r="G356" s="14">
        <f t="shared" si="99"/>
        <v>9.9999999999997868E-3</v>
      </c>
      <c r="H356" s="14" t="str">
        <f t="shared" si="100"/>
        <v/>
      </c>
      <c r="I356" s="16">
        <f t="shared" si="104"/>
        <v>62.068965517241296</v>
      </c>
      <c r="K356" s="46"/>
      <c r="L356" s="16">
        <f t="shared" si="93"/>
        <v>6.49</v>
      </c>
      <c r="M356" s="16">
        <f t="shared" si="94"/>
        <v>6.29</v>
      </c>
      <c r="N356" s="28">
        <f t="shared" si="95"/>
        <v>0.49999999999999778</v>
      </c>
      <c r="O356" s="28">
        <f t="shared" si="105"/>
        <v>0.62801932367149649</v>
      </c>
      <c r="P356" s="28">
        <f t="shared" si="92"/>
        <v>0.62801932367149649</v>
      </c>
      <c r="Q356" s="28">
        <f t="shared" si="106"/>
        <v>0.7146800749285217</v>
      </c>
      <c r="T356" s="47"/>
      <c r="U356" s="41">
        <f t="shared" si="101"/>
        <v>6.3674979613312068</v>
      </c>
      <c r="W356" s="41">
        <f t="shared" si="102"/>
        <v>6.3596312553090284</v>
      </c>
      <c r="Y356" s="41">
        <f t="shared" si="103"/>
        <v>7.8667060221784268E-3</v>
      </c>
      <c r="Z356" s="41">
        <f t="shared" si="97"/>
        <v>-5.163775812713114E-4</v>
      </c>
      <c r="AD356" s="48"/>
      <c r="AE356" s="45">
        <f t="shared" si="107"/>
        <v>6.3304999999999998</v>
      </c>
      <c r="AF356" s="45">
        <f t="shared" si="108"/>
        <v>0.11478131381021917</v>
      </c>
      <c r="AG356" s="27">
        <f t="shared" si="109"/>
        <v>6.5600626276204377</v>
      </c>
      <c r="AH356" s="27">
        <f t="shared" si="110"/>
        <v>6.1009373723795619</v>
      </c>
      <c r="AI356" s="49"/>
    </row>
    <row r="357" spans="1:35" x14ac:dyDescent="0.2">
      <c r="A357" s="14" t="s">
        <v>22</v>
      </c>
      <c r="B357" s="15">
        <v>40841</v>
      </c>
      <c r="C357" s="16">
        <v>6.38</v>
      </c>
      <c r="D357" s="16">
        <v>6.35</v>
      </c>
      <c r="E357" s="16">
        <v>6.42</v>
      </c>
      <c r="F357" s="16">
        <f t="shared" si="98"/>
        <v>1.9999999999999574E-2</v>
      </c>
      <c r="G357" s="14">
        <f t="shared" si="99"/>
        <v>1.9999999999999574E-2</v>
      </c>
      <c r="H357" s="14" t="str">
        <f t="shared" si="100"/>
        <v/>
      </c>
      <c r="I357" s="16">
        <f t="shared" si="104"/>
        <v>69.444444444444372</v>
      </c>
      <c r="K357" s="46"/>
      <c r="L357" s="16">
        <f t="shared" si="93"/>
        <v>6.49</v>
      </c>
      <c r="M357" s="16">
        <f t="shared" si="94"/>
        <v>6.16</v>
      </c>
      <c r="N357" s="28">
        <f t="shared" si="95"/>
        <v>0.66666666666666574</v>
      </c>
      <c r="O357" s="28">
        <f t="shared" si="105"/>
        <v>0.70625061618850415</v>
      </c>
      <c r="P357" s="28">
        <f t="shared" si="92"/>
        <v>0.70625061618850415</v>
      </c>
      <c r="Q357" s="28">
        <f t="shared" si="106"/>
        <v>0.74962042788129701</v>
      </c>
      <c r="T357" s="47"/>
      <c r="U357" s="41">
        <f t="shared" si="101"/>
        <v>6.3634066815732444</v>
      </c>
      <c r="W357" s="41">
        <f t="shared" si="102"/>
        <v>6.3572017557337501</v>
      </c>
      <c r="Y357" s="41">
        <f t="shared" si="103"/>
        <v>6.2049258394942797E-3</v>
      </c>
      <c r="Z357" s="41">
        <f t="shared" si="97"/>
        <v>-2.612148482133746E-3</v>
      </c>
      <c r="AD357" s="48"/>
      <c r="AE357" s="45">
        <f t="shared" si="107"/>
        <v>6.3310000000000004</v>
      </c>
      <c r="AF357" s="45">
        <f t="shared" si="108"/>
        <v>0.11506085346459072</v>
      </c>
      <c r="AG357" s="27">
        <f t="shared" si="109"/>
        <v>6.5611217069291818</v>
      </c>
      <c r="AH357" s="27">
        <f t="shared" si="110"/>
        <v>6.100878293070819</v>
      </c>
      <c r="AI357" s="49"/>
    </row>
    <row r="358" spans="1:35" x14ac:dyDescent="0.2">
      <c r="A358" s="14" t="s">
        <v>22</v>
      </c>
      <c r="B358" s="15">
        <v>40840</v>
      </c>
      <c r="C358" s="16">
        <v>6.36</v>
      </c>
      <c r="D358" s="16">
        <v>6.34</v>
      </c>
      <c r="E358" s="16">
        <v>6.41</v>
      </c>
      <c r="F358" s="16">
        <f t="shared" si="98"/>
        <v>0</v>
      </c>
      <c r="G358" s="14" t="str">
        <f t="shared" si="99"/>
        <v/>
      </c>
      <c r="H358" s="14" t="str">
        <f t="shared" si="100"/>
        <v/>
      </c>
      <c r="I358" s="16">
        <f t="shared" si="104"/>
        <v>72.151898734177152</v>
      </c>
      <c r="K358" s="46"/>
      <c r="L358" s="16">
        <f t="shared" si="93"/>
        <v>6.49</v>
      </c>
      <c r="M358" s="16">
        <f t="shared" si="94"/>
        <v>6.03</v>
      </c>
      <c r="N358" s="28">
        <f t="shared" si="95"/>
        <v>0.71739130434782628</v>
      </c>
      <c r="O358" s="28">
        <f t="shared" si="105"/>
        <v>0.72212363206151997</v>
      </c>
      <c r="P358" s="28">
        <f t="shared" ref="P358:P421" si="111">O358</f>
        <v>0.72212363206151997</v>
      </c>
      <c r="Q358" s="28">
        <f t="shared" si="106"/>
        <v>0.7661934338952967</v>
      </c>
      <c r="T358" s="47"/>
      <c r="U358" s="41">
        <f t="shared" si="101"/>
        <v>6.360389714586562</v>
      </c>
      <c r="W358" s="41">
        <f t="shared" si="102"/>
        <v>6.3553778961924499</v>
      </c>
      <c r="Y358" s="41">
        <f t="shared" si="103"/>
        <v>5.011818394112133E-3</v>
      </c>
      <c r="Z358" s="41">
        <f t="shared" si="97"/>
        <v>-4.816417062540752E-3</v>
      </c>
      <c r="AD358" s="48"/>
      <c r="AE358" s="45">
        <f t="shared" si="107"/>
        <v>6.3285</v>
      </c>
      <c r="AF358" s="45">
        <f t="shared" si="108"/>
        <v>0.11451091651017389</v>
      </c>
      <c r="AG358" s="27">
        <f t="shared" si="109"/>
        <v>6.5575218330203482</v>
      </c>
      <c r="AH358" s="27">
        <f t="shared" si="110"/>
        <v>6.0994781669796518</v>
      </c>
      <c r="AI358" s="49"/>
    </row>
    <row r="359" spans="1:35" x14ac:dyDescent="0.2">
      <c r="A359" s="14" t="s">
        <v>22</v>
      </c>
      <c r="B359" s="15">
        <v>40837</v>
      </c>
      <c r="C359" s="16">
        <v>6.36</v>
      </c>
      <c r="D359" s="16">
        <v>6.33</v>
      </c>
      <c r="E359" s="16">
        <v>6.41</v>
      </c>
      <c r="F359" s="16">
        <f t="shared" si="98"/>
        <v>1.0000000000000675E-2</v>
      </c>
      <c r="G359" s="14">
        <f t="shared" si="99"/>
        <v>1.0000000000000675E-2</v>
      </c>
      <c r="H359" s="14" t="str">
        <f t="shared" si="100"/>
        <v/>
      </c>
      <c r="I359" s="16">
        <f t="shared" si="104"/>
        <v>59.999999999999986</v>
      </c>
      <c r="K359" s="46"/>
      <c r="L359" s="16">
        <f t="shared" si="93"/>
        <v>6.49</v>
      </c>
      <c r="M359" s="16">
        <f t="shared" si="94"/>
        <v>6</v>
      </c>
      <c r="N359" s="28">
        <f t="shared" si="95"/>
        <v>0.73469387755102078</v>
      </c>
      <c r="O359" s="28">
        <f t="shared" si="105"/>
        <v>0.76190476190476175</v>
      </c>
      <c r="P359" s="28">
        <f t="shared" si="111"/>
        <v>0.76190476190476175</v>
      </c>
      <c r="Q359" s="28">
        <f t="shared" si="106"/>
        <v>0.78503401360544156</v>
      </c>
      <c r="T359" s="47"/>
      <c r="U359" s="41">
        <f t="shared" si="101"/>
        <v>6.3604605717841185</v>
      </c>
      <c r="W359" s="41">
        <f t="shared" si="102"/>
        <v>6.3550081278878459</v>
      </c>
      <c r="Y359" s="41">
        <f t="shared" si="103"/>
        <v>5.4524438962726407E-3</v>
      </c>
      <c r="Z359" s="41">
        <f t="shared" si="97"/>
        <v>-7.273475926703972E-3</v>
      </c>
      <c r="AD359" s="48"/>
      <c r="AE359" s="45">
        <f t="shared" si="107"/>
        <v>6.3205000000000009</v>
      </c>
      <c r="AF359" s="45">
        <f t="shared" si="108"/>
        <v>0.11757869705010349</v>
      </c>
      <c r="AG359" s="27">
        <f t="shared" si="109"/>
        <v>6.5556573941002076</v>
      </c>
      <c r="AH359" s="27">
        <f t="shared" si="110"/>
        <v>6.0853426058997941</v>
      </c>
      <c r="AI359" s="49"/>
    </row>
    <row r="360" spans="1:35" x14ac:dyDescent="0.2">
      <c r="A360" s="14" t="s">
        <v>22</v>
      </c>
      <c r="B360" s="15">
        <v>40836</v>
      </c>
      <c r="C360" s="16">
        <v>6.35</v>
      </c>
      <c r="D360" s="16">
        <v>6.35</v>
      </c>
      <c r="E360" s="16">
        <v>6.41</v>
      </c>
      <c r="F360" s="16">
        <f t="shared" si="98"/>
        <v>-6.0000000000000497E-2</v>
      </c>
      <c r="G360" s="14" t="str">
        <f t="shared" si="99"/>
        <v/>
      </c>
      <c r="H360" s="14">
        <f t="shared" si="100"/>
        <v>6.0000000000000497E-2</v>
      </c>
      <c r="I360" s="16">
        <f t="shared" si="104"/>
        <v>54.901960784313694</v>
      </c>
      <c r="K360" s="46"/>
      <c r="L360" s="16">
        <f t="shared" ref="L360:L423" si="112">MAX(E360:E373)</f>
        <v>6.49</v>
      </c>
      <c r="M360" s="16">
        <f t="shared" ref="M360:M423" si="113">MIN(D360:D373)</f>
        <v>6</v>
      </c>
      <c r="N360" s="28">
        <f t="shared" ref="N360:N423" si="114">(C360-M360)/(L360-M360)</f>
        <v>0.7142857142857133</v>
      </c>
      <c r="O360" s="28">
        <f t="shared" si="105"/>
        <v>0.75510204081632593</v>
      </c>
      <c r="P360" s="28">
        <f t="shared" si="111"/>
        <v>0.75510204081632593</v>
      </c>
      <c r="Q360" s="28">
        <f t="shared" si="106"/>
        <v>0.80187074829931893</v>
      </c>
      <c r="T360" s="47"/>
      <c r="U360" s="41">
        <f t="shared" si="101"/>
        <v>6.3605443121085035</v>
      </c>
      <c r="W360" s="41">
        <f t="shared" si="102"/>
        <v>6.3546087781188731</v>
      </c>
      <c r="Y360" s="41">
        <f t="shared" si="103"/>
        <v>5.935533989630315E-3</v>
      </c>
      <c r="Z360" s="41">
        <f t="shared" si="97"/>
        <v>-1.0454955882448123E-2</v>
      </c>
      <c r="AD360" s="48"/>
      <c r="AE360" s="45">
        <f t="shared" si="107"/>
        <v>6.3000000000000007</v>
      </c>
      <c r="AF360" s="45">
        <f t="shared" si="108"/>
        <v>0.14209151980325921</v>
      </c>
      <c r="AG360" s="27">
        <f t="shared" si="109"/>
        <v>6.5841830396065193</v>
      </c>
      <c r="AH360" s="27">
        <f t="shared" si="110"/>
        <v>6.0158169603934821</v>
      </c>
      <c r="AI360" s="49"/>
    </row>
    <row r="361" spans="1:35" x14ac:dyDescent="0.2">
      <c r="A361" s="14" t="s">
        <v>22</v>
      </c>
      <c r="B361" s="15">
        <v>40835</v>
      </c>
      <c r="C361" s="16">
        <v>6.41</v>
      </c>
      <c r="D361" s="16">
        <v>6.37</v>
      </c>
      <c r="E361" s="16">
        <v>6.47</v>
      </c>
      <c r="F361" s="16">
        <f t="shared" si="98"/>
        <v>6.0000000000000497E-2</v>
      </c>
      <c r="G361" s="14">
        <f t="shared" si="99"/>
        <v>6.0000000000000497E-2</v>
      </c>
      <c r="H361" s="14" t="str">
        <f t="shared" si="100"/>
        <v/>
      </c>
      <c r="I361" s="16">
        <f t="shared" si="104"/>
        <v>53.846153846153832</v>
      </c>
      <c r="K361" s="46"/>
      <c r="L361" s="16">
        <f t="shared" si="112"/>
        <v>6.49</v>
      </c>
      <c r="M361" s="16">
        <f t="shared" si="113"/>
        <v>6</v>
      </c>
      <c r="N361" s="28">
        <f t="shared" si="114"/>
        <v>0.83673469387755095</v>
      </c>
      <c r="O361" s="28">
        <f t="shared" si="105"/>
        <v>0.80272108843537371</v>
      </c>
      <c r="P361" s="28">
        <f t="shared" si="111"/>
        <v>0.80272108843537371</v>
      </c>
      <c r="Q361" s="28">
        <f t="shared" si="106"/>
        <v>0.82653061224489721</v>
      </c>
      <c r="T361" s="47"/>
      <c r="U361" s="41">
        <f t="shared" si="101"/>
        <v>6.362461459764595</v>
      </c>
      <c r="W361" s="41">
        <f t="shared" si="102"/>
        <v>6.3549774803683823</v>
      </c>
      <c r="Y361" s="41">
        <f t="shared" si="103"/>
        <v>7.4839793962127033E-3</v>
      </c>
      <c r="Z361" s="41">
        <f t="shared" si="97"/>
        <v>-1.4552578350467733E-2</v>
      </c>
      <c r="AD361" s="48"/>
      <c r="AE361" s="45">
        <f t="shared" si="107"/>
        <v>6.2865000000000011</v>
      </c>
      <c r="AF361" s="45">
        <f t="shared" si="108"/>
        <v>0.14934105262786923</v>
      </c>
      <c r="AG361" s="27">
        <f t="shared" si="109"/>
        <v>6.5851821052557398</v>
      </c>
      <c r="AH361" s="27">
        <f t="shared" si="110"/>
        <v>5.9878178947442624</v>
      </c>
      <c r="AI361" s="49"/>
    </row>
    <row r="362" spans="1:35" x14ac:dyDescent="0.2">
      <c r="A362" s="14" t="s">
        <v>22</v>
      </c>
      <c r="B362" s="15">
        <v>40834</v>
      </c>
      <c r="C362" s="16">
        <v>6.35</v>
      </c>
      <c r="D362" s="16">
        <v>6.34</v>
      </c>
      <c r="E362" s="16">
        <v>6.41</v>
      </c>
      <c r="F362" s="16">
        <f t="shared" si="98"/>
        <v>-7.0000000000000284E-2</v>
      </c>
      <c r="G362" s="14" t="str">
        <f t="shared" si="99"/>
        <v/>
      </c>
      <c r="H362" s="14">
        <f t="shared" si="100"/>
        <v>7.0000000000000284E-2</v>
      </c>
      <c r="I362" s="16">
        <f t="shared" si="104"/>
        <v>47.619047619047592</v>
      </c>
      <c r="K362" s="46"/>
      <c r="L362" s="16">
        <f t="shared" si="112"/>
        <v>6.49</v>
      </c>
      <c r="M362" s="16">
        <f t="shared" si="113"/>
        <v>6</v>
      </c>
      <c r="N362" s="28">
        <f t="shared" si="114"/>
        <v>0.7142857142857133</v>
      </c>
      <c r="O362" s="28">
        <f t="shared" si="105"/>
        <v>0.7891156462585025</v>
      </c>
      <c r="P362" s="28">
        <f t="shared" si="111"/>
        <v>0.7891156462585025</v>
      </c>
      <c r="Q362" s="28">
        <f t="shared" si="106"/>
        <v>0.8517006802721081</v>
      </c>
      <c r="T362" s="47"/>
      <c r="U362" s="41">
        <f t="shared" si="101"/>
        <v>6.3538180888127025</v>
      </c>
      <c r="W362" s="41">
        <f t="shared" si="102"/>
        <v>6.3505756787978527</v>
      </c>
      <c r="Y362" s="41">
        <f t="shared" si="103"/>
        <v>3.2424100148498169E-3</v>
      </c>
      <c r="Z362" s="41">
        <f t="shared" si="97"/>
        <v>-2.0061717787137841E-2</v>
      </c>
      <c r="AD362" s="48"/>
      <c r="AE362" s="45">
        <f t="shared" si="107"/>
        <v>6.2765000000000004</v>
      </c>
      <c r="AF362" s="45">
        <f t="shared" si="108"/>
        <v>0.14742031745997566</v>
      </c>
      <c r="AG362" s="27">
        <f t="shared" si="109"/>
        <v>6.5713406349199515</v>
      </c>
      <c r="AH362" s="27">
        <f t="shared" si="110"/>
        <v>5.9816593650800494</v>
      </c>
      <c r="AI362" s="49"/>
    </row>
    <row r="363" spans="1:35" x14ac:dyDescent="0.2">
      <c r="A363" s="14" t="s">
        <v>22</v>
      </c>
      <c r="B363" s="15">
        <v>40833</v>
      </c>
      <c r="C363" s="16">
        <v>6.42</v>
      </c>
      <c r="D363" s="16">
        <v>6.41</v>
      </c>
      <c r="E363" s="16">
        <v>6.49</v>
      </c>
      <c r="F363" s="16">
        <f t="shared" si="98"/>
        <v>3.0000000000000249E-2</v>
      </c>
      <c r="G363" s="14">
        <f t="shared" si="99"/>
        <v>3.0000000000000249E-2</v>
      </c>
      <c r="H363" s="14" t="str">
        <f t="shared" si="100"/>
        <v/>
      </c>
      <c r="I363" s="16">
        <f t="shared" si="104"/>
        <v>54.28571428571427</v>
      </c>
      <c r="K363" s="46"/>
      <c r="L363" s="16">
        <f t="shared" si="112"/>
        <v>6.49</v>
      </c>
      <c r="M363" s="16">
        <f t="shared" si="113"/>
        <v>6</v>
      </c>
      <c r="N363" s="28">
        <f t="shared" si="114"/>
        <v>0.85714285714285665</v>
      </c>
      <c r="O363" s="28">
        <f t="shared" si="105"/>
        <v>0.81632653061224403</v>
      </c>
      <c r="P363" s="28">
        <f t="shared" si="111"/>
        <v>0.81632653061224403</v>
      </c>
      <c r="Q363" s="28">
        <f t="shared" si="106"/>
        <v>0.87435823385958078</v>
      </c>
      <c r="T363" s="47"/>
      <c r="U363" s="41">
        <f t="shared" si="101"/>
        <v>6.3545122867786485</v>
      </c>
      <c r="W363" s="41">
        <f t="shared" si="102"/>
        <v>6.350621733101681</v>
      </c>
      <c r="Y363" s="41">
        <f t="shared" si="103"/>
        <v>3.8905536769675564E-3</v>
      </c>
      <c r="Z363" s="41">
        <f t="shared" si="97"/>
        <v>-2.5887749737634753E-2</v>
      </c>
      <c r="AD363" s="48"/>
      <c r="AE363" s="45">
        <f t="shared" si="107"/>
        <v>6.2775000000000007</v>
      </c>
      <c r="AF363" s="45">
        <f t="shared" si="108"/>
        <v>0.14798226245060589</v>
      </c>
      <c r="AG363" s="27">
        <f t="shared" si="109"/>
        <v>6.5734645249012127</v>
      </c>
      <c r="AH363" s="27">
        <f t="shared" si="110"/>
        <v>5.9815354750987888</v>
      </c>
      <c r="AI363" s="49"/>
    </row>
    <row r="364" spans="1:35" x14ac:dyDescent="0.2">
      <c r="A364" s="14" t="s">
        <v>22</v>
      </c>
      <c r="B364" s="15">
        <v>40830</v>
      </c>
      <c r="C364" s="16">
        <v>6.39</v>
      </c>
      <c r="D364" s="16">
        <v>6.35</v>
      </c>
      <c r="E364" s="16">
        <v>6.42</v>
      </c>
      <c r="F364" s="16">
        <f t="shared" si="98"/>
        <v>0</v>
      </c>
      <c r="G364" s="14" t="str">
        <f t="shared" si="99"/>
        <v/>
      </c>
      <c r="H364" s="14" t="str">
        <f t="shared" si="100"/>
        <v/>
      </c>
      <c r="I364" s="16">
        <f t="shared" si="104"/>
        <v>58.260869565217355</v>
      </c>
      <c r="K364" s="46"/>
      <c r="L364" s="16">
        <f t="shared" si="112"/>
        <v>6.49</v>
      </c>
      <c r="M364" s="16">
        <f t="shared" si="113"/>
        <v>6</v>
      </c>
      <c r="N364" s="28">
        <f t="shared" si="114"/>
        <v>0.79591836734693777</v>
      </c>
      <c r="O364" s="28">
        <f t="shared" si="105"/>
        <v>0.8460884353741488</v>
      </c>
      <c r="P364" s="28">
        <f t="shared" si="111"/>
        <v>0.8460884353741488</v>
      </c>
      <c r="Q364" s="28">
        <f t="shared" si="106"/>
        <v>0.86260535660805149</v>
      </c>
      <c r="T364" s="47"/>
      <c r="U364" s="41">
        <f t="shared" si="101"/>
        <v>6.3426054298293115</v>
      </c>
      <c r="W364" s="41">
        <f t="shared" si="102"/>
        <v>6.345071471749816</v>
      </c>
      <c r="Y364" s="41">
        <f t="shared" si="103"/>
        <v>-2.4660419205044803E-3</v>
      </c>
      <c r="Z364" s="41">
        <f t="shared" si="97"/>
        <v>-3.3332325591285329E-2</v>
      </c>
      <c r="AD364" s="48"/>
      <c r="AE364" s="45">
        <f t="shared" si="107"/>
        <v>6.2790000000000008</v>
      </c>
      <c r="AF364" s="45">
        <f t="shared" si="108"/>
        <v>0.14956269588369961</v>
      </c>
      <c r="AG364" s="27">
        <f t="shared" si="109"/>
        <v>6.5781253917673999</v>
      </c>
      <c r="AH364" s="27">
        <f t="shared" si="110"/>
        <v>5.9798746082326018</v>
      </c>
      <c r="AI364" s="49"/>
    </row>
    <row r="365" spans="1:35" x14ac:dyDescent="0.2">
      <c r="A365" s="14" t="s">
        <v>22</v>
      </c>
      <c r="B365" s="15">
        <v>40829</v>
      </c>
      <c r="C365" s="16">
        <v>6.39</v>
      </c>
      <c r="D365" s="16">
        <v>6.35</v>
      </c>
      <c r="E365" s="16">
        <v>6.49</v>
      </c>
      <c r="F365" s="16">
        <f t="shared" si="98"/>
        <v>-6.0000000000000497E-2</v>
      </c>
      <c r="G365" s="14" t="str">
        <f t="shared" si="99"/>
        <v/>
      </c>
      <c r="H365" s="14">
        <f t="shared" si="100"/>
        <v>6.0000000000000497E-2</v>
      </c>
      <c r="I365" s="16">
        <f t="shared" si="104"/>
        <v>65.714285714285666</v>
      </c>
      <c r="K365" s="46"/>
      <c r="L365" s="16">
        <f t="shared" si="112"/>
        <v>6.49</v>
      </c>
      <c r="M365" s="16">
        <f t="shared" si="113"/>
        <v>6</v>
      </c>
      <c r="N365" s="28">
        <f t="shared" si="114"/>
        <v>0.79591836734693777</v>
      </c>
      <c r="O365" s="28">
        <f t="shared" si="105"/>
        <v>0.87840136054421691</v>
      </c>
      <c r="P365" s="28">
        <f t="shared" si="111"/>
        <v>0.87840136054421691</v>
      </c>
      <c r="Q365" s="28">
        <f t="shared" si="106"/>
        <v>0.79824321647328644</v>
      </c>
      <c r="T365" s="47"/>
      <c r="U365" s="41">
        <f t="shared" si="101"/>
        <v>6.3339882352528232</v>
      </c>
      <c r="W365" s="41">
        <f t="shared" si="102"/>
        <v>6.341477189489801</v>
      </c>
      <c r="Y365" s="41">
        <f t="shared" si="103"/>
        <v>-7.4889542369778184E-3</v>
      </c>
      <c r="Z365" s="41">
        <f t="shared" si="97"/>
        <v>-4.104889650898054E-2</v>
      </c>
      <c r="AD365" s="48"/>
      <c r="AE365" s="45">
        <f t="shared" si="107"/>
        <v>6.2875000000000005</v>
      </c>
      <c r="AF365" s="45">
        <f t="shared" si="108"/>
        <v>0.16008981853946866</v>
      </c>
      <c r="AG365" s="27">
        <f t="shared" si="109"/>
        <v>6.6076796370789381</v>
      </c>
      <c r="AH365" s="27">
        <f t="shared" si="110"/>
        <v>5.9673203629210629</v>
      </c>
      <c r="AI365" s="49"/>
    </row>
    <row r="366" spans="1:35" x14ac:dyDescent="0.2">
      <c r="A366" s="14" t="s">
        <v>22</v>
      </c>
      <c r="B366" s="15">
        <v>40828</v>
      </c>
      <c r="C366" s="16">
        <v>6.45</v>
      </c>
      <c r="D366" s="16">
        <v>6.35</v>
      </c>
      <c r="E366" s="16">
        <v>6.47</v>
      </c>
      <c r="F366" s="16">
        <f t="shared" si="98"/>
        <v>3.0000000000000249E-2</v>
      </c>
      <c r="G366" s="14">
        <f t="shared" si="99"/>
        <v>3.0000000000000249E-2</v>
      </c>
      <c r="H366" s="14" t="str">
        <f t="shared" si="100"/>
        <v/>
      </c>
      <c r="I366" s="16">
        <f t="shared" si="104"/>
        <v>62.58503401360543</v>
      </c>
      <c r="K366" s="46"/>
      <c r="L366" s="16">
        <f t="shared" si="112"/>
        <v>6.48</v>
      </c>
      <c r="M366" s="16">
        <f t="shared" si="113"/>
        <v>5.92</v>
      </c>
      <c r="N366" s="28">
        <f t="shared" si="114"/>
        <v>0.94642857142857106</v>
      </c>
      <c r="O366" s="28">
        <f t="shared" si="105"/>
        <v>0.92857142857142805</v>
      </c>
      <c r="P366" s="28">
        <f t="shared" si="111"/>
        <v>0.92857142857142805</v>
      </c>
      <c r="Q366" s="28">
        <f t="shared" si="106"/>
        <v>0.67777603416657395</v>
      </c>
      <c r="T366" s="47"/>
      <c r="U366" s="41">
        <f t="shared" si="101"/>
        <v>6.3238042780260644</v>
      </c>
      <c r="W366" s="41">
        <f t="shared" si="102"/>
        <v>6.3375953646489851</v>
      </c>
      <c r="Y366" s="41">
        <f t="shared" si="103"/>
        <v>-1.3791086622920723E-2</v>
      </c>
      <c r="Z366" s="41">
        <f t="shared" si="97"/>
        <v>-4.9438882076981217E-2</v>
      </c>
      <c r="AD366" s="48"/>
      <c r="AE366" s="45">
        <f t="shared" si="107"/>
        <v>6.2954999999999997</v>
      </c>
      <c r="AF366" s="45">
        <f t="shared" si="108"/>
        <v>0.16877425751577166</v>
      </c>
      <c r="AG366" s="27">
        <f t="shared" si="109"/>
        <v>6.6330485150315432</v>
      </c>
      <c r="AH366" s="27">
        <f t="shared" si="110"/>
        <v>5.9579514849684561</v>
      </c>
      <c r="AI366" s="49"/>
    </row>
    <row r="367" spans="1:35" x14ac:dyDescent="0.2">
      <c r="A367" s="14" t="s">
        <v>22</v>
      </c>
      <c r="B367" s="15">
        <v>40827</v>
      </c>
      <c r="C367" s="16">
        <v>6.42</v>
      </c>
      <c r="D367" s="16">
        <v>6.39</v>
      </c>
      <c r="E367" s="16">
        <v>6.45</v>
      </c>
      <c r="F367" s="16">
        <f t="shared" si="98"/>
        <v>-3.0000000000000249E-2</v>
      </c>
      <c r="G367" s="14" t="str">
        <f t="shared" si="99"/>
        <v/>
      </c>
      <c r="H367" s="14">
        <f t="shared" si="100"/>
        <v>3.0000000000000249E-2</v>
      </c>
      <c r="I367" s="16">
        <f t="shared" si="104"/>
        <v>56.687898089171973</v>
      </c>
      <c r="K367" s="46"/>
      <c r="L367" s="16">
        <f t="shared" si="112"/>
        <v>6.48</v>
      </c>
      <c r="M367" s="16">
        <f t="shared" si="113"/>
        <v>5.92</v>
      </c>
      <c r="N367" s="28">
        <f t="shared" si="114"/>
        <v>0.89285714285714202</v>
      </c>
      <c r="O367" s="28">
        <f t="shared" si="105"/>
        <v>0.90240341419586645</v>
      </c>
      <c r="P367" s="28">
        <f t="shared" si="111"/>
        <v>0.90240341419586645</v>
      </c>
      <c r="Q367" s="28">
        <f t="shared" si="106"/>
        <v>0.53955033292717425</v>
      </c>
      <c r="T367" s="47"/>
      <c r="U367" s="41">
        <f t="shared" si="101"/>
        <v>6.3008596013035305</v>
      </c>
      <c r="W367" s="41">
        <f t="shared" si="102"/>
        <v>6.3286029938209039</v>
      </c>
      <c r="Y367" s="41">
        <f t="shared" si="103"/>
        <v>-2.7743392517373344E-2</v>
      </c>
      <c r="Z367" s="41">
        <f t="shared" si="97"/>
        <v>-5.835083094049634E-2</v>
      </c>
      <c r="AD367" s="48"/>
      <c r="AE367" s="45">
        <f t="shared" si="107"/>
        <v>6.2955000000000005</v>
      </c>
      <c r="AF367" s="45">
        <f t="shared" si="108"/>
        <v>0.16877425751577163</v>
      </c>
      <c r="AG367" s="27">
        <f t="shared" si="109"/>
        <v>6.6330485150315441</v>
      </c>
      <c r="AH367" s="27">
        <f t="shared" si="110"/>
        <v>5.9579514849684569</v>
      </c>
      <c r="AI367" s="49"/>
    </row>
    <row r="368" spans="1:35" x14ac:dyDescent="0.2">
      <c r="A368" s="14" t="s">
        <v>22</v>
      </c>
      <c r="B368" s="15">
        <v>40826</v>
      </c>
      <c r="C368" s="16">
        <v>6.45</v>
      </c>
      <c r="D368" s="16">
        <v>6.33</v>
      </c>
      <c r="E368" s="16">
        <v>6.48</v>
      </c>
      <c r="F368" s="16">
        <f t="shared" si="98"/>
        <v>7.0000000000000284E-2</v>
      </c>
      <c r="G368" s="14">
        <f t="shared" si="99"/>
        <v>7.0000000000000284E-2</v>
      </c>
      <c r="H368" s="14" t="str">
        <f t="shared" si="100"/>
        <v/>
      </c>
      <c r="I368" s="16">
        <f t="shared" si="104"/>
        <v>52.352941176470587</v>
      </c>
      <c r="K368" s="46"/>
      <c r="L368" s="16">
        <f t="shared" si="112"/>
        <v>6.48</v>
      </c>
      <c r="M368" s="16">
        <f t="shared" si="113"/>
        <v>5.92</v>
      </c>
      <c r="N368" s="28">
        <f t="shared" si="114"/>
        <v>0.94642857142857106</v>
      </c>
      <c r="O368" s="28">
        <f t="shared" si="105"/>
        <v>0.7575621443545969</v>
      </c>
      <c r="P368" s="28">
        <f t="shared" si="111"/>
        <v>0.7575621443545969</v>
      </c>
      <c r="Q368" s="28">
        <f t="shared" si="106"/>
        <v>0.42025686469987295</v>
      </c>
      <c r="T368" s="47"/>
      <c r="U368" s="41">
        <f t="shared" si="101"/>
        <v>6.2791977106314452</v>
      </c>
      <c r="W368" s="41">
        <f t="shared" si="102"/>
        <v>6.3212912333265763</v>
      </c>
      <c r="Y368" s="41">
        <f t="shared" si="103"/>
        <v>-4.2093522695131114E-2</v>
      </c>
      <c r="Z368" s="41">
        <f t="shared" si="97"/>
        <v>-6.6002690546277082E-2</v>
      </c>
      <c r="AD368" s="48"/>
      <c r="AE368" s="45">
        <f t="shared" si="107"/>
        <v>6.2924999999999995</v>
      </c>
      <c r="AF368" s="45">
        <f t="shared" si="108"/>
        <v>0.16705912127148284</v>
      </c>
      <c r="AG368" s="27">
        <f t="shared" si="109"/>
        <v>6.6266182425429649</v>
      </c>
      <c r="AH368" s="27">
        <f t="shared" si="110"/>
        <v>5.9583817574570341</v>
      </c>
      <c r="AI368" s="49"/>
    </row>
    <row r="369" spans="1:35" x14ac:dyDescent="0.2">
      <c r="A369" s="14" t="s">
        <v>22</v>
      </c>
      <c r="B369" s="15">
        <v>40823</v>
      </c>
      <c r="C369" s="16">
        <v>6.38</v>
      </c>
      <c r="D369" s="16">
        <v>6.29</v>
      </c>
      <c r="E369" s="16">
        <v>6.4</v>
      </c>
      <c r="F369" s="16">
        <f t="shared" si="98"/>
        <v>0.12999999999999989</v>
      </c>
      <c r="G369" s="14">
        <f t="shared" si="99"/>
        <v>0.12999999999999989</v>
      </c>
      <c r="H369" s="14" t="str">
        <f t="shared" si="100"/>
        <v/>
      </c>
      <c r="I369" s="16">
        <f t="shared" si="104"/>
        <v>47.953216374268997</v>
      </c>
      <c r="K369" s="46"/>
      <c r="L369" s="16">
        <f t="shared" si="112"/>
        <v>6.45</v>
      </c>
      <c r="M369" s="16">
        <f t="shared" si="113"/>
        <v>5.92</v>
      </c>
      <c r="N369" s="28">
        <f t="shared" si="114"/>
        <v>0.86792452830188627</v>
      </c>
      <c r="O369" s="28">
        <f t="shared" si="105"/>
        <v>0.52427773470032424</v>
      </c>
      <c r="P369" s="28">
        <f t="shared" si="111"/>
        <v>0.52427773470032424</v>
      </c>
      <c r="Q369" s="28">
        <f t="shared" si="106"/>
        <v>0.35915539473306313</v>
      </c>
      <c r="T369" s="47"/>
      <c r="U369" s="41">
        <f t="shared" si="101"/>
        <v>6.2481427489280721</v>
      </c>
      <c r="W369" s="41">
        <f t="shared" si="102"/>
        <v>6.3109945319927023</v>
      </c>
      <c r="Y369" s="41">
        <f t="shared" si="103"/>
        <v>-6.285178306463024E-2</v>
      </c>
      <c r="Z369" s="41">
        <f t="shared" si="97"/>
        <v>-7.1979982509063567E-2</v>
      </c>
      <c r="AD369" s="48"/>
      <c r="AE369" s="45">
        <f t="shared" si="107"/>
        <v>6.2754999999999992</v>
      </c>
      <c r="AF369" s="45">
        <f t="shared" si="108"/>
        <v>0.16746566812334998</v>
      </c>
      <c r="AG369" s="27">
        <f t="shared" si="109"/>
        <v>6.6104313362466991</v>
      </c>
      <c r="AH369" s="27">
        <f t="shared" si="110"/>
        <v>5.9405686637532993</v>
      </c>
      <c r="AI369" s="49"/>
    </row>
    <row r="370" spans="1:35" x14ac:dyDescent="0.2">
      <c r="A370" s="14" t="s">
        <v>22</v>
      </c>
      <c r="B370" s="15">
        <v>40822</v>
      </c>
      <c r="C370" s="16">
        <v>6.25</v>
      </c>
      <c r="D370" s="16">
        <v>6.16</v>
      </c>
      <c r="E370" s="16">
        <v>6.3</v>
      </c>
      <c r="F370" s="16">
        <f t="shared" si="98"/>
        <v>0.15000000000000036</v>
      </c>
      <c r="G370" s="14">
        <f t="shared" si="99"/>
        <v>0.15000000000000036</v>
      </c>
      <c r="H370" s="14" t="str">
        <f t="shared" si="100"/>
        <v/>
      </c>
      <c r="I370" s="16">
        <f t="shared" si="104"/>
        <v>40.828402366863919</v>
      </c>
      <c r="K370" s="46"/>
      <c r="L370" s="16">
        <f t="shared" si="112"/>
        <v>6.64</v>
      </c>
      <c r="M370" s="16">
        <f t="shared" si="113"/>
        <v>5.92</v>
      </c>
      <c r="N370" s="28">
        <f t="shared" si="114"/>
        <v>0.45833333333333359</v>
      </c>
      <c r="O370" s="28">
        <f t="shared" si="105"/>
        <v>0.27606544901065427</v>
      </c>
      <c r="P370" s="28">
        <f t="shared" si="111"/>
        <v>0.27606544901065427</v>
      </c>
      <c r="Q370" s="28">
        <f t="shared" si="106"/>
        <v>0.36571537290715356</v>
      </c>
      <c r="T370" s="47"/>
      <c r="U370" s="41">
        <f t="shared" si="101"/>
        <v>6.2241687032786315</v>
      </c>
      <c r="W370" s="41">
        <f t="shared" si="102"/>
        <v>6.3054740945521184</v>
      </c>
      <c r="Y370" s="41">
        <f t="shared" si="103"/>
        <v>-8.1305391273486904E-2</v>
      </c>
      <c r="Z370" s="41">
        <f t="shared" si="97"/>
        <v>-7.4262032370171899E-2</v>
      </c>
      <c r="AD370" s="48"/>
      <c r="AE370" s="45">
        <f t="shared" si="107"/>
        <v>6.2830000000000004</v>
      </c>
      <c r="AF370" s="45">
        <f t="shared" si="108"/>
        <v>0.17515992692394</v>
      </c>
      <c r="AG370" s="27">
        <f t="shared" si="109"/>
        <v>6.6333198538478806</v>
      </c>
      <c r="AH370" s="27">
        <f t="shared" si="110"/>
        <v>5.9326801461521201</v>
      </c>
      <c r="AI370" s="49"/>
    </row>
    <row r="371" spans="1:35" x14ac:dyDescent="0.2">
      <c r="A371" s="14" t="s">
        <v>22</v>
      </c>
      <c r="B371" s="15">
        <v>40821</v>
      </c>
      <c r="C371" s="16">
        <v>6.1</v>
      </c>
      <c r="D371" s="16">
        <v>6.03</v>
      </c>
      <c r="E371" s="16">
        <v>6.17</v>
      </c>
      <c r="F371" s="16">
        <f t="shared" si="98"/>
        <v>8.9999999999999858E-2</v>
      </c>
      <c r="G371" s="14">
        <f t="shared" si="99"/>
        <v>8.9999999999999858E-2</v>
      </c>
      <c r="H371" s="14" t="str">
        <f t="shared" si="100"/>
        <v/>
      </c>
      <c r="I371" s="16">
        <f t="shared" si="104"/>
        <v>35.483870967741922</v>
      </c>
      <c r="K371" s="46"/>
      <c r="L371" s="16">
        <f t="shared" si="112"/>
        <v>6.65</v>
      </c>
      <c r="M371" s="16">
        <f t="shared" si="113"/>
        <v>5.92</v>
      </c>
      <c r="N371" s="28">
        <f t="shared" si="114"/>
        <v>0.24657534246575288</v>
      </c>
      <c r="O371" s="28">
        <f t="shared" si="105"/>
        <v>0.23744292237442891</v>
      </c>
      <c r="P371" s="28">
        <f t="shared" si="111"/>
        <v>0.23744292237442891</v>
      </c>
      <c r="Q371" s="28">
        <f t="shared" si="106"/>
        <v>0.42471254882543857</v>
      </c>
      <c r="T371" s="47"/>
      <c r="U371" s="41">
        <f t="shared" si="101"/>
        <v>6.2194721038747467</v>
      </c>
      <c r="W371" s="41">
        <f t="shared" si="102"/>
        <v>6.3099120221162881</v>
      </c>
      <c r="Y371" s="41">
        <f t="shared" si="103"/>
        <v>-9.0439918241541406E-2</v>
      </c>
      <c r="Z371" s="41">
        <f t="shared" ref="Z371:Z434" si="115">AA$3*Y371+(1-AA$3)*Z372</f>
        <v>-7.250119264434314E-2</v>
      </c>
      <c r="AD371" s="48"/>
      <c r="AE371" s="45">
        <f t="shared" si="107"/>
        <v>6.3050000000000006</v>
      </c>
      <c r="AF371" s="45">
        <f t="shared" si="108"/>
        <v>0.19602295783912663</v>
      </c>
      <c r="AG371" s="27">
        <f t="shared" si="109"/>
        <v>6.6970459156782542</v>
      </c>
      <c r="AH371" s="27">
        <f t="shared" si="110"/>
        <v>5.912954084321747</v>
      </c>
      <c r="AI371" s="49"/>
    </row>
    <row r="372" spans="1:35" x14ac:dyDescent="0.2">
      <c r="A372" s="14" t="s">
        <v>22</v>
      </c>
      <c r="B372" s="15">
        <v>40820</v>
      </c>
      <c r="C372" s="16">
        <v>6.01</v>
      </c>
      <c r="D372" s="16">
        <v>6</v>
      </c>
      <c r="E372" s="16">
        <v>6.15</v>
      </c>
      <c r="F372" s="16">
        <f t="shared" ref="F372:F435" si="116">C372-C373</f>
        <v>-0.16000000000000014</v>
      </c>
      <c r="G372" s="14" t="str">
        <f t="shared" ref="G372:G435" si="117">IF(F372&gt;0,F372,"")</f>
        <v/>
      </c>
      <c r="H372" s="14">
        <f t="shared" ref="H372:H435" si="118">IF(F372&lt;0,-F372,"")</f>
        <v>0.16000000000000014</v>
      </c>
      <c r="I372" s="16">
        <f t="shared" si="104"/>
        <v>35.897435897435884</v>
      </c>
      <c r="K372" s="46"/>
      <c r="L372" s="16">
        <f t="shared" si="112"/>
        <v>6.65</v>
      </c>
      <c r="M372" s="16">
        <f t="shared" si="113"/>
        <v>5.92</v>
      </c>
      <c r="N372" s="28">
        <f t="shared" si="114"/>
        <v>0.12328767123287644</v>
      </c>
      <c r="O372" s="28">
        <f t="shared" si="105"/>
        <v>0.30593607305936049</v>
      </c>
      <c r="P372" s="28">
        <f t="shared" si="111"/>
        <v>0.30593607305936049</v>
      </c>
      <c r="Q372" s="28">
        <f t="shared" si="106"/>
        <v>0.47648126753589698</v>
      </c>
      <c r="T372" s="47"/>
      <c r="U372" s="41">
        <f t="shared" ref="U372:U435" si="119">V$3*$C372+(1-V$3)*U373</f>
        <v>6.2411943045792455</v>
      </c>
      <c r="W372" s="41">
        <f t="shared" ref="W372:W435" si="120">X$3*$C372+(1-X$3)*W373</f>
        <v>6.3267049838855911</v>
      </c>
      <c r="Y372" s="41">
        <f t="shared" ref="Y372:Y435" si="121">U372-W372</f>
        <v>-8.5510679306345594E-2</v>
      </c>
      <c r="Z372" s="41">
        <f t="shared" si="115"/>
        <v>-6.801651124504357E-2</v>
      </c>
      <c r="AD372" s="48"/>
      <c r="AE372" s="45">
        <f t="shared" si="107"/>
        <v>6.3315000000000001</v>
      </c>
      <c r="AF372" s="45">
        <f t="shared" si="108"/>
        <v>0.20224428298471134</v>
      </c>
      <c r="AG372" s="27">
        <f t="shared" si="109"/>
        <v>6.7359885659694232</v>
      </c>
      <c r="AH372" s="27">
        <f t="shared" si="110"/>
        <v>5.9270114340305771</v>
      </c>
      <c r="AI372" s="49"/>
    </row>
    <row r="373" spans="1:35" x14ac:dyDescent="0.2">
      <c r="A373" s="14" t="s">
        <v>22</v>
      </c>
      <c r="B373" s="15">
        <v>40819</v>
      </c>
      <c r="C373" s="16">
        <v>6.17</v>
      </c>
      <c r="D373" s="16">
        <v>6.15</v>
      </c>
      <c r="E373" s="16">
        <v>6.26</v>
      </c>
      <c r="F373" s="16">
        <f t="shared" si="116"/>
        <v>-8.0000000000000071E-2</v>
      </c>
      <c r="G373" s="14" t="str">
        <f t="shared" si="117"/>
        <v/>
      </c>
      <c r="H373" s="14">
        <f t="shared" si="118"/>
        <v>8.0000000000000071E-2</v>
      </c>
      <c r="I373" s="16">
        <f t="shared" si="104"/>
        <v>43.624161073825483</v>
      </c>
      <c r="K373" s="46"/>
      <c r="L373" s="16">
        <f t="shared" si="112"/>
        <v>6.65</v>
      </c>
      <c r="M373" s="16">
        <f t="shared" si="113"/>
        <v>5.92</v>
      </c>
      <c r="N373" s="28">
        <f t="shared" si="114"/>
        <v>0.34246575342465735</v>
      </c>
      <c r="O373" s="28">
        <f t="shared" si="105"/>
        <v>0.45205479452054781</v>
      </c>
      <c r="P373" s="28">
        <f t="shared" si="111"/>
        <v>0.45205479452054781</v>
      </c>
      <c r="Q373" s="28">
        <f t="shared" si="106"/>
        <v>0.47312537822522971</v>
      </c>
      <c r="T373" s="47"/>
      <c r="U373" s="41">
        <f t="shared" si="119"/>
        <v>6.2832296326845629</v>
      </c>
      <c r="W373" s="41">
        <f t="shared" si="120"/>
        <v>6.3520413825964388</v>
      </c>
      <c r="Y373" s="41">
        <f t="shared" si="121"/>
        <v>-6.8811749911875886E-2</v>
      </c>
      <c r="Z373" s="41">
        <f t="shared" si="115"/>
        <v>-6.3642969229718058E-2</v>
      </c>
      <c r="AD373" s="48"/>
      <c r="AE373" s="45">
        <f t="shared" si="107"/>
        <v>6.3484999999999996</v>
      </c>
      <c r="AF373" s="45">
        <f t="shared" si="108"/>
        <v>0.18831555963329211</v>
      </c>
      <c r="AG373" s="27">
        <f t="shared" si="109"/>
        <v>6.7251311192665835</v>
      </c>
      <c r="AH373" s="27">
        <f t="shared" si="110"/>
        <v>5.9718688807334157</v>
      </c>
      <c r="AI373" s="49"/>
    </row>
    <row r="374" spans="1:35" x14ac:dyDescent="0.2">
      <c r="A374" s="14" t="s">
        <v>22</v>
      </c>
      <c r="B374" s="15">
        <v>40816</v>
      </c>
      <c r="C374" s="16">
        <v>6.25</v>
      </c>
      <c r="D374" s="16">
        <v>6.25</v>
      </c>
      <c r="E374" s="16">
        <v>6.42</v>
      </c>
      <c r="F374" s="16">
        <f t="shared" si="116"/>
        <v>-8.0000000000000071E-2</v>
      </c>
      <c r="G374" s="14" t="str">
        <f t="shared" si="117"/>
        <v/>
      </c>
      <c r="H374" s="14">
        <f t="shared" si="118"/>
        <v>8.0000000000000071E-2</v>
      </c>
      <c r="I374" s="16">
        <f t="shared" si="104"/>
        <v>54.216867469879517</v>
      </c>
      <c r="K374" s="46"/>
      <c r="L374" s="16">
        <f t="shared" si="112"/>
        <v>6.65</v>
      </c>
      <c r="M374" s="16">
        <f t="shared" si="113"/>
        <v>5.92</v>
      </c>
      <c r="N374" s="28">
        <f t="shared" si="114"/>
        <v>0.45205479452054775</v>
      </c>
      <c r="O374" s="28">
        <f t="shared" si="105"/>
        <v>0.55707762557077622</v>
      </c>
      <c r="P374" s="28">
        <f t="shared" si="111"/>
        <v>0.55707762557077622</v>
      </c>
      <c r="Q374" s="28">
        <f t="shared" si="106"/>
        <v>0.40954638486445305</v>
      </c>
      <c r="T374" s="47"/>
      <c r="U374" s="41">
        <f t="shared" si="119"/>
        <v>6.3038168386272107</v>
      </c>
      <c r="W374" s="41">
        <f t="shared" si="120"/>
        <v>6.3666046932041542</v>
      </c>
      <c r="Y374" s="41">
        <f t="shared" si="121"/>
        <v>-6.278785457694358E-2</v>
      </c>
      <c r="Z374" s="41">
        <f t="shared" si="115"/>
        <v>-6.2350774059178604E-2</v>
      </c>
      <c r="AD374" s="48"/>
      <c r="AE374" s="45">
        <f t="shared" si="107"/>
        <v>6.3564999999999987</v>
      </c>
      <c r="AF374" s="45">
        <f t="shared" si="108"/>
        <v>0.18390962454423093</v>
      </c>
      <c r="AG374" s="27">
        <f t="shared" si="109"/>
        <v>6.7243192490884605</v>
      </c>
      <c r="AH374" s="27">
        <f t="shared" si="110"/>
        <v>5.988680750911537</v>
      </c>
      <c r="AI374" s="49"/>
    </row>
    <row r="375" spans="1:35" x14ac:dyDescent="0.2">
      <c r="A375" s="14" t="s">
        <v>22</v>
      </c>
      <c r="B375" s="15">
        <v>40815</v>
      </c>
      <c r="C375" s="16">
        <v>6.33</v>
      </c>
      <c r="D375" s="16">
        <v>6.31</v>
      </c>
      <c r="E375" s="16">
        <v>6.42</v>
      </c>
      <c r="F375" s="16">
        <f t="shared" si="116"/>
        <v>-7.0000000000000284E-2</v>
      </c>
      <c r="G375" s="14" t="str">
        <f t="shared" si="117"/>
        <v/>
      </c>
      <c r="H375" s="14">
        <f t="shared" si="118"/>
        <v>7.0000000000000284E-2</v>
      </c>
      <c r="I375" s="16">
        <f t="shared" si="104"/>
        <v>44.999999999999993</v>
      </c>
      <c r="K375" s="46"/>
      <c r="L375" s="16">
        <f t="shared" si="112"/>
        <v>6.65</v>
      </c>
      <c r="M375" s="16">
        <f t="shared" si="113"/>
        <v>5.92</v>
      </c>
      <c r="N375" s="28">
        <f t="shared" si="114"/>
        <v>0.56164383561643827</v>
      </c>
      <c r="O375" s="28">
        <f t="shared" si="105"/>
        <v>0.57105132860207963</v>
      </c>
      <c r="P375" s="28">
        <f t="shared" si="111"/>
        <v>0.57105132860207963</v>
      </c>
      <c r="Q375" s="28">
        <f t="shared" si="106"/>
        <v>0.3167585797399875</v>
      </c>
      <c r="T375" s="47"/>
      <c r="U375" s="41">
        <f t="shared" si="119"/>
        <v>6.3136017183776127</v>
      </c>
      <c r="W375" s="41">
        <f t="shared" si="120"/>
        <v>6.3759330686604869</v>
      </c>
      <c r="Y375" s="41">
        <f t="shared" si="121"/>
        <v>-6.2331350282874176E-2</v>
      </c>
      <c r="Z375" s="41">
        <f t="shared" si="115"/>
        <v>-6.2241503929737353E-2</v>
      </c>
      <c r="AD375" s="48"/>
      <c r="AE375" s="45">
        <f t="shared" si="107"/>
        <v>6.3704999999999998</v>
      </c>
      <c r="AF375" s="45">
        <f t="shared" si="108"/>
        <v>0.1859159756449133</v>
      </c>
      <c r="AG375" s="27">
        <f t="shared" si="109"/>
        <v>6.7423319512898265</v>
      </c>
      <c r="AH375" s="27">
        <f t="shared" si="110"/>
        <v>5.9986680487101731</v>
      </c>
      <c r="AI375" s="49"/>
    </row>
    <row r="376" spans="1:35" x14ac:dyDescent="0.2">
      <c r="A376" s="14" t="s">
        <v>22</v>
      </c>
      <c r="B376" s="15">
        <v>40814</v>
      </c>
      <c r="C376" s="16">
        <v>6.4</v>
      </c>
      <c r="D376" s="16">
        <v>6.3</v>
      </c>
      <c r="E376" s="16">
        <v>6.41</v>
      </c>
      <c r="F376" s="16">
        <f t="shared" si="116"/>
        <v>7.0000000000000284E-2</v>
      </c>
      <c r="G376" s="14">
        <f t="shared" si="117"/>
        <v>7.0000000000000284E-2</v>
      </c>
      <c r="H376" s="14" t="str">
        <f t="shared" si="118"/>
        <v/>
      </c>
      <c r="I376" s="16">
        <f t="shared" si="104"/>
        <v>43.062200956937801</v>
      </c>
      <c r="K376" s="46"/>
      <c r="L376" s="16">
        <f t="shared" si="112"/>
        <v>6.65</v>
      </c>
      <c r="M376" s="16">
        <f t="shared" si="113"/>
        <v>5.92</v>
      </c>
      <c r="N376" s="28">
        <f t="shared" si="114"/>
        <v>0.65753424657534265</v>
      </c>
      <c r="O376" s="28">
        <f t="shared" si="105"/>
        <v>0.49628651592672074</v>
      </c>
      <c r="P376" s="28">
        <f t="shared" si="111"/>
        <v>0.49628651592672074</v>
      </c>
      <c r="Q376" s="28">
        <f t="shared" si="106"/>
        <v>0.24707689773814939</v>
      </c>
      <c r="T376" s="47"/>
      <c r="U376" s="41">
        <f t="shared" si="119"/>
        <v>6.3106202126280877</v>
      </c>
      <c r="W376" s="41">
        <f t="shared" si="120"/>
        <v>6.3796077141533267</v>
      </c>
      <c r="Y376" s="41">
        <f t="shared" si="121"/>
        <v>-6.8987501525239026E-2</v>
      </c>
      <c r="Z376" s="41">
        <f t="shared" si="115"/>
        <v>-6.2219042341453139E-2</v>
      </c>
      <c r="AD376" s="48"/>
      <c r="AE376" s="45">
        <f t="shared" si="107"/>
        <v>6.3929999999999989</v>
      </c>
      <c r="AF376" s="45">
        <f t="shared" si="108"/>
        <v>0.20581788066152076</v>
      </c>
      <c r="AG376" s="27">
        <f t="shared" si="109"/>
        <v>6.8046357613230404</v>
      </c>
      <c r="AH376" s="27">
        <f t="shared" si="110"/>
        <v>5.9813642386769574</v>
      </c>
      <c r="AI376" s="49"/>
    </row>
    <row r="377" spans="1:35" x14ac:dyDescent="0.2">
      <c r="A377" s="14" t="s">
        <v>22</v>
      </c>
      <c r="B377" s="15">
        <v>40813</v>
      </c>
      <c r="C377" s="16">
        <v>6.33</v>
      </c>
      <c r="D377" s="16">
        <v>6.23</v>
      </c>
      <c r="E377" s="16">
        <v>6.42</v>
      </c>
      <c r="F377" s="16">
        <f t="shared" si="116"/>
        <v>0.12999999999999989</v>
      </c>
      <c r="G377" s="14">
        <f t="shared" si="117"/>
        <v>0.12999999999999989</v>
      </c>
      <c r="H377" s="14" t="str">
        <f t="shared" si="118"/>
        <v/>
      </c>
      <c r="I377" s="16">
        <f t="shared" si="104"/>
        <v>42.78846153846154</v>
      </c>
      <c r="K377" s="46"/>
      <c r="L377" s="16">
        <f t="shared" si="112"/>
        <v>6.75</v>
      </c>
      <c r="M377" s="16">
        <f t="shared" si="113"/>
        <v>5.92</v>
      </c>
      <c r="N377" s="28">
        <f t="shared" si="114"/>
        <v>0.49397590361445798</v>
      </c>
      <c r="O377" s="28">
        <f t="shared" si="105"/>
        <v>0.28915662650602431</v>
      </c>
      <c r="P377" s="28">
        <f t="shared" si="111"/>
        <v>0.28915662650602431</v>
      </c>
      <c r="Q377" s="28">
        <f t="shared" si="106"/>
        <v>0.22603224947778905</v>
      </c>
      <c r="T377" s="47"/>
      <c r="U377" s="41">
        <f t="shared" si="119"/>
        <v>6.2943693421968314</v>
      </c>
      <c r="W377" s="41">
        <f t="shared" si="120"/>
        <v>6.377976331285593</v>
      </c>
      <c r="Y377" s="41">
        <f t="shared" si="121"/>
        <v>-8.360698908876163E-2</v>
      </c>
      <c r="Z377" s="41">
        <f t="shared" si="115"/>
        <v>-6.0526927545506662E-2</v>
      </c>
      <c r="AD377" s="48"/>
      <c r="AE377" s="45">
        <f t="shared" si="107"/>
        <v>6.4114999999999993</v>
      </c>
      <c r="AF377" s="45">
        <f t="shared" si="108"/>
        <v>0.22163652677300277</v>
      </c>
      <c r="AG377" s="27">
        <f t="shared" si="109"/>
        <v>6.8547730535460047</v>
      </c>
      <c r="AH377" s="27">
        <f t="shared" si="110"/>
        <v>5.9682269464539939</v>
      </c>
      <c r="AI377" s="49"/>
    </row>
    <row r="378" spans="1:35" x14ac:dyDescent="0.2">
      <c r="A378" s="14" t="s">
        <v>22</v>
      </c>
      <c r="B378" s="15">
        <v>40812</v>
      </c>
      <c r="C378" s="16">
        <v>6.2</v>
      </c>
      <c r="D378" s="16">
        <v>6.03</v>
      </c>
      <c r="E378" s="16">
        <v>6.32</v>
      </c>
      <c r="F378" s="16">
        <f t="shared" si="116"/>
        <v>0.25</v>
      </c>
      <c r="G378" s="14">
        <f t="shared" si="117"/>
        <v>0.25</v>
      </c>
      <c r="H378" s="14" t="str">
        <f t="shared" si="118"/>
        <v/>
      </c>
      <c r="I378" s="16">
        <f t="shared" si="104"/>
        <v>46.636771300448444</v>
      </c>
      <c r="K378" s="46"/>
      <c r="L378" s="16">
        <f t="shared" si="112"/>
        <v>6.75</v>
      </c>
      <c r="M378" s="16">
        <f t="shared" si="113"/>
        <v>5.92</v>
      </c>
      <c r="N378" s="28">
        <f t="shared" si="114"/>
        <v>0.3373493975903617</v>
      </c>
      <c r="O378" s="28">
        <f t="shared" si="105"/>
        <v>0.13415982771666415</v>
      </c>
      <c r="P378" s="28">
        <f t="shared" si="111"/>
        <v>0.13415982771666415</v>
      </c>
      <c r="Q378" s="28">
        <f t="shared" si="106"/>
        <v>0.27778996527247463</v>
      </c>
      <c r="T378" s="47"/>
      <c r="U378" s="41">
        <f t="shared" si="119"/>
        <v>6.2878910407780735</v>
      </c>
      <c r="W378" s="41">
        <f t="shared" si="120"/>
        <v>6.3818144377884405</v>
      </c>
      <c r="Y378" s="41">
        <f t="shared" si="121"/>
        <v>-9.3923397010367005E-2</v>
      </c>
      <c r="Z378" s="41">
        <f t="shared" si="115"/>
        <v>-5.475691215969291E-2</v>
      </c>
      <c r="AD378" s="48"/>
      <c r="AE378" s="45">
        <f t="shared" si="107"/>
        <v>6.4284999999999997</v>
      </c>
      <c r="AF378" s="45">
        <f t="shared" si="108"/>
        <v>0.22769003052395589</v>
      </c>
      <c r="AG378" s="27">
        <f t="shared" si="109"/>
        <v>6.8838800610479112</v>
      </c>
      <c r="AH378" s="27">
        <f t="shared" si="110"/>
        <v>5.9731199389520881</v>
      </c>
      <c r="AI378" s="49"/>
    </row>
    <row r="379" spans="1:35" x14ac:dyDescent="0.2">
      <c r="A379" s="14" t="s">
        <v>22</v>
      </c>
      <c r="B379" s="15">
        <v>40809</v>
      </c>
      <c r="C379" s="16">
        <v>5.95</v>
      </c>
      <c r="D379" s="16">
        <v>5.92</v>
      </c>
      <c r="E379" s="16">
        <v>6.1</v>
      </c>
      <c r="F379" s="16">
        <f t="shared" si="116"/>
        <v>-0.12999999999999989</v>
      </c>
      <c r="G379" s="14" t="str">
        <f t="shared" si="117"/>
        <v/>
      </c>
      <c r="H379" s="14">
        <f t="shared" si="118"/>
        <v>0.12999999999999989</v>
      </c>
      <c r="I379" s="16">
        <f t="shared" si="104"/>
        <v>40.499999999999993</v>
      </c>
      <c r="K379" s="46"/>
      <c r="L379" s="16">
        <f t="shared" si="112"/>
        <v>6.75</v>
      </c>
      <c r="M379" s="16">
        <f t="shared" si="113"/>
        <v>5.92</v>
      </c>
      <c r="N379" s="28">
        <f t="shared" si="114"/>
        <v>3.6144578313253309E-2</v>
      </c>
      <c r="O379" s="28">
        <f t="shared" si="105"/>
        <v>9.3138599948448517E-2</v>
      </c>
      <c r="P379" s="28">
        <f t="shared" si="111"/>
        <v>9.3138599948448517E-2</v>
      </c>
      <c r="Q379" s="28">
        <f t="shared" si="106"/>
        <v>0.37698539698941574</v>
      </c>
      <c r="T379" s="47"/>
      <c r="U379" s="41">
        <f t="shared" si="119"/>
        <v>6.3038712300104507</v>
      </c>
      <c r="W379" s="41">
        <f t="shared" si="120"/>
        <v>6.3963595928115158</v>
      </c>
      <c r="Y379" s="41">
        <f t="shared" si="121"/>
        <v>-9.2488362801065094E-2</v>
      </c>
      <c r="Z379" s="41">
        <f t="shared" si="115"/>
        <v>-4.4965290947024381E-2</v>
      </c>
      <c r="AD379" s="48"/>
      <c r="AE379" s="45">
        <f t="shared" si="107"/>
        <v>6.4530000000000003</v>
      </c>
      <c r="AF379" s="45">
        <f t="shared" si="108"/>
        <v>0.22814688251212195</v>
      </c>
      <c r="AG379" s="27">
        <f t="shared" si="109"/>
        <v>6.9092937650242439</v>
      </c>
      <c r="AH379" s="27">
        <f t="shared" si="110"/>
        <v>5.9967062349757567</v>
      </c>
      <c r="AI379" s="49"/>
    </row>
    <row r="380" spans="1:35" x14ac:dyDescent="0.2">
      <c r="A380" s="14" t="s">
        <v>22</v>
      </c>
      <c r="B380" s="15">
        <v>40808</v>
      </c>
      <c r="C380" s="16">
        <v>6.08</v>
      </c>
      <c r="D380" s="16">
        <v>6.06</v>
      </c>
      <c r="E380" s="16">
        <v>6.45</v>
      </c>
      <c r="F380" s="16">
        <f t="shared" si="116"/>
        <v>-0.12999999999999989</v>
      </c>
      <c r="G380" s="14" t="str">
        <f t="shared" si="117"/>
        <v/>
      </c>
      <c r="H380" s="14">
        <f t="shared" si="118"/>
        <v>0.12999999999999989</v>
      </c>
      <c r="I380" s="16">
        <f t="shared" si="104"/>
        <v>39.130434782608695</v>
      </c>
      <c r="K380" s="46"/>
      <c r="L380" s="16">
        <f t="shared" si="112"/>
        <v>6.75</v>
      </c>
      <c r="M380" s="16">
        <f t="shared" si="113"/>
        <v>6.06</v>
      </c>
      <c r="N380" s="28">
        <f t="shared" si="114"/>
        <v>2.8985507246377464E-2</v>
      </c>
      <c r="O380" s="28">
        <f t="shared" si="105"/>
        <v>0.22264291859288932</v>
      </c>
      <c r="P380" s="28">
        <f t="shared" si="111"/>
        <v>0.22264291859288932</v>
      </c>
      <c r="Q380" s="28">
        <f t="shared" si="106"/>
        <v>0.48438507425999999</v>
      </c>
      <c r="T380" s="47"/>
      <c r="U380" s="41">
        <f t="shared" si="119"/>
        <v>6.3682114536487147</v>
      </c>
      <c r="W380" s="41">
        <f t="shared" si="120"/>
        <v>6.4320683602364372</v>
      </c>
      <c r="Y380" s="41">
        <f t="shared" si="121"/>
        <v>-6.3856906587722584E-2</v>
      </c>
      <c r="Z380" s="41">
        <f t="shared" si="115"/>
        <v>-3.3084522983514199E-2</v>
      </c>
      <c r="AD380" s="48"/>
      <c r="AE380" s="45">
        <f t="shared" si="107"/>
        <v>6.4789999999999992</v>
      </c>
      <c r="AF380" s="45">
        <f t="shared" si="108"/>
        <v>0.19682225483923302</v>
      </c>
      <c r="AG380" s="27">
        <f t="shared" si="109"/>
        <v>6.872644509678465</v>
      </c>
      <c r="AH380" s="27">
        <f t="shared" si="110"/>
        <v>6.0853554903215334</v>
      </c>
      <c r="AI380" s="49"/>
    </row>
    <row r="381" spans="1:35" x14ac:dyDescent="0.2">
      <c r="A381" s="14" t="s">
        <v>22</v>
      </c>
      <c r="B381" s="15">
        <v>40807</v>
      </c>
      <c r="C381" s="16">
        <v>6.21</v>
      </c>
      <c r="D381" s="16">
        <v>6.21</v>
      </c>
      <c r="E381" s="16">
        <v>6.44</v>
      </c>
      <c r="F381" s="16">
        <f t="shared" si="116"/>
        <v>-0.16000000000000014</v>
      </c>
      <c r="G381" s="14" t="str">
        <f t="shared" si="117"/>
        <v/>
      </c>
      <c r="H381" s="14">
        <f t="shared" si="118"/>
        <v>0.16000000000000014</v>
      </c>
      <c r="I381" s="16">
        <f t="shared" si="104"/>
        <v>36.986301369863</v>
      </c>
      <c r="K381" s="46"/>
      <c r="L381" s="16">
        <f t="shared" si="112"/>
        <v>6.76</v>
      </c>
      <c r="M381" s="16">
        <f t="shared" si="113"/>
        <v>6.06</v>
      </c>
      <c r="N381" s="28">
        <f t="shared" si="114"/>
        <v>0.21428571428571475</v>
      </c>
      <c r="O381" s="28">
        <f t="shared" si="105"/>
        <v>0.39106327462491891</v>
      </c>
      <c r="P381" s="28">
        <f t="shared" si="111"/>
        <v>0.39106327462491891</v>
      </c>
      <c r="Q381" s="28">
        <f t="shared" si="106"/>
        <v>0.54761904761904778</v>
      </c>
      <c r="T381" s="47"/>
      <c r="U381" s="41">
        <f t="shared" si="119"/>
        <v>6.4206135361302996</v>
      </c>
      <c r="W381" s="41">
        <f t="shared" si="120"/>
        <v>6.460233829055352</v>
      </c>
      <c r="Y381" s="41">
        <f t="shared" si="121"/>
        <v>-3.9620292925052425E-2</v>
      </c>
      <c r="Z381" s="41">
        <f t="shared" si="115"/>
        <v>-2.5391427082462101E-2</v>
      </c>
      <c r="AD381" s="48"/>
      <c r="AE381" s="45">
        <f t="shared" si="107"/>
        <v>6.4959999999999996</v>
      </c>
      <c r="AF381" s="45">
        <f t="shared" si="108"/>
        <v>0.17511139311878021</v>
      </c>
      <c r="AG381" s="27">
        <f t="shared" si="109"/>
        <v>6.8462227862375595</v>
      </c>
      <c r="AH381" s="27">
        <f t="shared" si="110"/>
        <v>6.1457772137624396</v>
      </c>
      <c r="AI381" s="49"/>
    </row>
    <row r="382" spans="1:35" x14ac:dyDescent="0.2">
      <c r="A382" s="14" t="s">
        <v>22</v>
      </c>
      <c r="B382" s="15">
        <v>40806</v>
      </c>
      <c r="C382" s="16">
        <v>6.37</v>
      </c>
      <c r="D382" s="16">
        <v>6.2</v>
      </c>
      <c r="E382" s="16">
        <v>6.42</v>
      </c>
      <c r="F382" s="16">
        <f t="shared" si="116"/>
        <v>-8.0000000000000071E-2</v>
      </c>
      <c r="G382" s="14" t="str">
        <f t="shared" si="117"/>
        <v/>
      </c>
      <c r="H382" s="14">
        <f t="shared" si="118"/>
        <v>8.0000000000000071E-2</v>
      </c>
      <c r="I382" s="16">
        <f t="shared" si="104"/>
        <v>40.19607843137257</v>
      </c>
      <c r="K382" s="46"/>
      <c r="L382" s="16">
        <f t="shared" si="112"/>
        <v>6.79</v>
      </c>
      <c r="M382" s="16">
        <f t="shared" si="113"/>
        <v>6.06</v>
      </c>
      <c r="N382" s="28">
        <f t="shared" si="114"/>
        <v>0.42465753424657576</v>
      </c>
      <c r="O382" s="28">
        <f t="shared" si="105"/>
        <v>0.54794520547945225</v>
      </c>
      <c r="P382" s="28">
        <f t="shared" si="111"/>
        <v>0.54794520547945225</v>
      </c>
      <c r="Q382" s="28">
        <f t="shared" si="106"/>
        <v>0.53698630136986325</v>
      </c>
      <c r="T382" s="47"/>
      <c r="U382" s="41">
        <f t="shared" si="119"/>
        <v>6.458906906335808</v>
      </c>
      <c r="W382" s="41">
        <f t="shared" si="120"/>
        <v>6.4802525353797797</v>
      </c>
      <c r="Y382" s="41">
        <f t="shared" si="121"/>
        <v>-2.1345629043971748E-2</v>
      </c>
      <c r="Z382" s="41">
        <f t="shared" si="115"/>
        <v>-2.183421062181452E-2</v>
      </c>
      <c r="AD382" s="48"/>
      <c r="AE382" s="45">
        <f t="shared" si="107"/>
        <v>6.5045000000000002</v>
      </c>
      <c r="AF382" s="45">
        <f t="shared" si="108"/>
        <v>0.16484765694422229</v>
      </c>
      <c r="AG382" s="27">
        <f t="shared" si="109"/>
        <v>6.8341953138884444</v>
      </c>
      <c r="AH382" s="27">
        <f t="shared" si="110"/>
        <v>6.174804686111556</v>
      </c>
      <c r="AI382" s="49"/>
    </row>
    <row r="383" spans="1:35" x14ac:dyDescent="0.2">
      <c r="A383" s="14" t="s">
        <v>22</v>
      </c>
      <c r="B383" s="15">
        <v>40805</v>
      </c>
      <c r="C383" s="16">
        <v>6.45</v>
      </c>
      <c r="D383" s="16">
        <v>6.4</v>
      </c>
      <c r="E383" s="16">
        <v>6.64</v>
      </c>
      <c r="F383" s="16">
        <f t="shared" si="116"/>
        <v>-0.10999999999999943</v>
      </c>
      <c r="G383" s="14" t="str">
        <f t="shared" si="117"/>
        <v/>
      </c>
      <c r="H383" s="14">
        <f t="shared" si="118"/>
        <v>0.10999999999999943</v>
      </c>
      <c r="I383" s="16">
        <f t="shared" si="104"/>
        <v>44.660194174757294</v>
      </c>
      <c r="K383" s="46"/>
      <c r="L383" s="16">
        <f t="shared" si="112"/>
        <v>6.79</v>
      </c>
      <c r="M383" s="16">
        <f t="shared" si="113"/>
        <v>6.06</v>
      </c>
      <c r="N383" s="28">
        <f t="shared" si="114"/>
        <v>0.53424657534246622</v>
      </c>
      <c r="O383" s="28">
        <f t="shared" si="105"/>
        <v>0.63013698630136983</v>
      </c>
      <c r="P383" s="28">
        <f t="shared" si="111"/>
        <v>0.63013698630136983</v>
      </c>
      <c r="Q383" s="28">
        <f t="shared" si="106"/>
        <v>0.50053720118184297</v>
      </c>
      <c r="T383" s="47"/>
      <c r="U383" s="41">
        <f t="shared" si="119"/>
        <v>6.475071798396864</v>
      </c>
      <c r="W383" s="41">
        <f t="shared" si="120"/>
        <v>6.4890727382101616</v>
      </c>
      <c r="Y383" s="41">
        <f t="shared" si="121"/>
        <v>-1.4000939813297641E-2</v>
      </c>
      <c r="Z383" s="41">
        <f t="shared" si="115"/>
        <v>-2.195635601627521E-2</v>
      </c>
      <c r="AD383" s="48"/>
      <c r="AE383" s="45">
        <f t="shared" si="107"/>
        <v>6.4944999999999995</v>
      </c>
      <c r="AF383" s="45">
        <f t="shared" si="108"/>
        <v>0.17822668150420126</v>
      </c>
      <c r="AG383" s="27">
        <f t="shared" si="109"/>
        <v>6.8509533630084016</v>
      </c>
      <c r="AH383" s="27">
        <f t="shared" si="110"/>
        <v>6.1380466369915974</v>
      </c>
      <c r="AI383" s="49"/>
    </row>
    <row r="384" spans="1:35" x14ac:dyDescent="0.2">
      <c r="A384" s="14" t="s">
        <v>22</v>
      </c>
      <c r="B384" s="15">
        <v>40802</v>
      </c>
      <c r="C384" s="16">
        <v>6.56</v>
      </c>
      <c r="D384" s="16">
        <v>6.55</v>
      </c>
      <c r="E384" s="16">
        <v>6.65</v>
      </c>
      <c r="F384" s="16">
        <f t="shared" si="116"/>
        <v>9.9999999999997868E-3</v>
      </c>
      <c r="G384" s="14">
        <f t="shared" si="117"/>
        <v>9.9999999999997868E-3</v>
      </c>
      <c r="H384" s="14" t="str">
        <f t="shared" si="118"/>
        <v/>
      </c>
      <c r="I384" s="16">
        <f t="shared" si="104"/>
        <v>46.70050761421318</v>
      </c>
      <c r="K384" s="46"/>
      <c r="L384" s="16">
        <f t="shared" si="112"/>
        <v>6.79</v>
      </c>
      <c r="M384" s="16">
        <f t="shared" si="113"/>
        <v>6.06</v>
      </c>
      <c r="N384" s="28">
        <f t="shared" si="114"/>
        <v>0.6849315068493147</v>
      </c>
      <c r="O384" s="28">
        <f t="shared" si="105"/>
        <v>0.63013698630136983</v>
      </c>
      <c r="P384" s="28">
        <f t="shared" si="111"/>
        <v>0.63013698630136983</v>
      </c>
      <c r="Q384" s="28">
        <f t="shared" si="106"/>
        <v>0.47711522965350567</v>
      </c>
      <c r="T384" s="47"/>
      <c r="U384" s="41">
        <f t="shared" si="119"/>
        <v>6.4796303071962935</v>
      </c>
      <c r="W384" s="41">
        <f t="shared" si="120"/>
        <v>6.492198557266974</v>
      </c>
      <c r="Y384" s="41">
        <f t="shared" si="121"/>
        <v>-1.256825007068052E-2</v>
      </c>
      <c r="Z384" s="41">
        <f t="shared" si="115"/>
        <v>-2.3945210067019603E-2</v>
      </c>
      <c r="AD384" s="48"/>
      <c r="AE384" s="45">
        <f t="shared" si="107"/>
        <v>6.4804999999999993</v>
      </c>
      <c r="AF384" s="45">
        <f t="shared" si="108"/>
        <v>0.19166311590913887</v>
      </c>
      <c r="AG384" s="27">
        <f t="shared" si="109"/>
        <v>6.863826231818277</v>
      </c>
      <c r="AH384" s="27">
        <f t="shared" si="110"/>
        <v>6.0971737681817215</v>
      </c>
      <c r="AI384" s="49"/>
    </row>
    <row r="385" spans="1:35" x14ac:dyDescent="0.2">
      <c r="A385" s="14" t="s">
        <v>22</v>
      </c>
      <c r="B385" s="15">
        <v>40801</v>
      </c>
      <c r="C385" s="16">
        <v>6.55</v>
      </c>
      <c r="D385" s="16">
        <v>6.45</v>
      </c>
      <c r="E385" s="16">
        <v>6.6</v>
      </c>
      <c r="F385" s="16">
        <f t="shared" si="116"/>
        <v>9.9999999999999645E-2</v>
      </c>
      <c r="G385" s="14">
        <f t="shared" si="117"/>
        <v>9.9999999999999645E-2</v>
      </c>
      <c r="H385" s="14" t="str">
        <f t="shared" si="118"/>
        <v/>
      </c>
      <c r="I385" s="16">
        <f t="shared" si="104"/>
        <v>51.834862385321095</v>
      </c>
      <c r="K385" s="46"/>
      <c r="L385" s="16">
        <f t="shared" si="112"/>
        <v>6.79</v>
      </c>
      <c r="M385" s="16">
        <f t="shared" si="113"/>
        <v>6.06</v>
      </c>
      <c r="N385" s="28">
        <f t="shared" si="114"/>
        <v>0.67123287671232867</v>
      </c>
      <c r="O385" s="28">
        <f t="shared" si="105"/>
        <v>0.53881278538812827</v>
      </c>
      <c r="P385" s="28">
        <f t="shared" si="111"/>
        <v>0.53881278538812827</v>
      </c>
      <c r="Q385" s="28">
        <f t="shared" si="106"/>
        <v>0.50278558466487211</v>
      </c>
      <c r="T385" s="47"/>
      <c r="U385" s="41">
        <f t="shared" si="119"/>
        <v>6.4650176357774374</v>
      </c>
      <c r="W385" s="41">
        <f t="shared" si="120"/>
        <v>6.4867744418483317</v>
      </c>
      <c r="Y385" s="41">
        <f t="shared" si="121"/>
        <v>-2.1756806070894363E-2</v>
      </c>
      <c r="Z385" s="41">
        <f t="shared" si="115"/>
        <v>-2.6789450066104371E-2</v>
      </c>
      <c r="AD385" s="48"/>
      <c r="AE385" s="45">
        <f t="shared" si="107"/>
        <v>6.4575000000000005</v>
      </c>
      <c r="AF385" s="45">
        <f t="shared" si="108"/>
        <v>0.20767462531566058</v>
      </c>
      <c r="AG385" s="27">
        <f t="shared" si="109"/>
        <v>6.8728492506313215</v>
      </c>
      <c r="AH385" s="27">
        <f t="shared" si="110"/>
        <v>6.0421507493686795</v>
      </c>
      <c r="AI385" s="49"/>
    </row>
    <row r="386" spans="1:35" x14ac:dyDescent="0.2">
      <c r="A386" s="14" t="s">
        <v>22</v>
      </c>
      <c r="B386" s="15">
        <v>40800</v>
      </c>
      <c r="C386" s="16">
        <v>6.45</v>
      </c>
      <c r="D386" s="16">
        <v>6.38</v>
      </c>
      <c r="E386" s="16">
        <v>6.47</v>
      </c>
      <c r="F386" s="16">
        <f t="shared" si="116"/>
        <v>8.9999999999999858E-2</v>
      </c>
      <c r="G386" s="14">
        <f t="shared" si="117"/>
        <v>8.9999999999999858E-2</v>
      </c>
      <c r="H386" s="14" t="str">
        <f t="shared" si="118"/>
        <v/>
      </c>
      <c r="I386" s="16">
        <f t="shared" si="104"/>
        <v>50.704225352112672</v>
      </c>
      <c r="K386" s="46"/>
      <c r="L386" s="16">
        <f t="shared" si="112"/>
        <v>6.79</v>
      </c>
      <c r="M386" s="16">
        <f t="shared" si="113"/>
        <v>6.06</v>
      </c>
      <c r="N386" s="28">
        <f t="shared" si="114"/>
        <v>0.53424657534246622</v>
      </c>
      <c r="O386" s="28">
        <f t="shared" si="105"/>
        <v>0.33789954337899619</v>
      </c>
      <c r="P386" s="28">
        <f t="shared" si="111"/>
        <v>0.33789954337899619</v>
      </c>
      <c r="Q386" s="28">
        <f t="shared" si="106"/>
        <v>0.53643861821374095</v>
      </c>
      <c r="T386" s="47"/>
      <c r="U386" s="41">
        <f t="shared" si="119"/>
        <v>6.4495662968278804</v>
      </c>
      <c r="W386" s="41">
        <f t="shared" si="120"/>
        <v>6.4817163971961982</v>
      </c>
      <c r="Y386" s="41">
        <f t="shared" si="121"/>
        <v>-3.215010036831778E-2</v>
      </c>
      <c r="Z386" s="41">
        <f t="shared" si="115"/>
        <v>-2.8047611064906872E-2</v>
      </c>
      <c r="AD386" s="48"/>
      <c r="AE386" s="45">
        <f t="shared" si="107"/>
        <v>6.4405000000000001</v>
      </c>
      <c r="AF386" s="45">
        <f t="shared" si="108"/>
        <v>0.2132480949504591</v>
      </c>
      <c r="AG386" s="27">
        <f t="shared" si="109"/>
        <v>6.8669961899009184</v>
      </c>
      <c r="AH386" s="27">
        <f t="shared" si="110"/>
        <v>6.0140038100990818</v>
      </c>
      <c r="AI386" s="49"/>
    </row>
    <row r="387" spans="1:35" x14ac:dyDescent="0.2">
      <c r="A387" s="14" t="s">
        <v>22</v>
      </c>
      <c r="B387" s="15">
        <v>40799</v>
      </c>
      <c r="C387" s="16">
        <v>6.36</v>
      </c>
      <c r="D387" s="16">
        <v>6.18</v>
      </c>
      <c r="E387" s="16">
        <v>6.59</v>
      </c>
      <c r="F387" s="16">
        <f t="shared" si="116"/>
        <v>0.25</v>
      </c>
      <c r="G387" s="14">
        <f t="shared" si="117"/>
        <v>0.25</v>
      </c>
      <c r="H387" s="14" t="str">
        <f t="shared" si="118"/>
        <v/>
      </c>
      <c r="I387" s="16">
        <f t="shared" si="104"/>
        <v>49.519230769230781</v>
      </c>
      <c r="K387" s="46"/>
      <c r="L387" s="16">
        <f t="shared" si="112"/>
        <v>6.79</v>
      </c>
      <c r="M387" s="16">
        <f t="shared" si="113"/>
        <v>6.06</v>
      </c>
      <c r="N387" s="28">
        <f t="shared" si="114"/>
        <v>0.4109589041095898</v>
      </c>
      <c r="O387" s="28">
        <f t="shared" si="105"/>
        <v>0.36569970453935063</v>
      </c>
      <c r="P387" s="28">
        <f t="shared" si="111"/>
        <v>0.36569970453935063</v>
      </c>
      <c r="Q387" s="28">
        <f t="shared" si="106"/>
        <v>0.5826798477493238</v>
      </c>
      <c r="T387" s="47"/>
      <c r="U387" s="41">
        <f t="shared" si="119"/>
        <v>6.4494874417056769</v>
      </c>
      <c r="W387" s="41">
        <f t="shared" si="120"/>
        <v>6.4842537089718935</v>
      </c>
      <c r="Y387" s="41">
        <f t="shared" si="121"/>
        <v>-3.4766267266216566E-2</v>
      </c>
      <c r="Z387" s="41">
        <f t="shared" si="115"/>
        <v>-2.7021988739054145E-2</v>
      </c>
      <c r="AD387" s="48"/>
      <c r="AE387" s="45">
        <f t="shared" si="107"/>
        <v>6.4419999999999984</v>
      </c>
      <c r="AF387" s="45">
        <f t="shared" si="108"/>
        <v>0.21341508850125857</v>
      </c>
      <c r="AG387" s="27">
        <f t="shared" si="109"/>
        <v>6.8688301770025157</v>
      </c>
      <c r="AH387" s="27">
        <f t="shared" si="110"/>
        <v>6.015169822997481</v>
      </c>
      <c r="AI387" s="49"/>
    </row>
    <row r="388" spans="1:35" x14ac:dyDescent="0.2">
      <c r="A388" s="14" t="s">
        <v>22</v>
      </c>
      <c r="B388" s="15">
        <v>40798</v>
      </c>
      <c r="C388" s="16">
        <v>6.11</v>
      </c>
      <c r="D388" s="16">
        <v>6.06</v>
      </c>
      <c r="E388" s="16">
        <v>6.5</v>
      </c>
      <c r="F388" s="16">
        <f t="shared" si="116"/>
        <v>-0.41999999999999993</v>
      </c>
      <c r="G388" s="14" t="str">
        <f t="shared" si="117"/>
        <v/>
      </c>
      <c r="H388" s="14">
        <f t="shared" si="118"/>
        <v>0.41999999999999993</v>
      </c>
      <c r="I388" s="16">
        <f t="shared" ref="I388:I451" si="122">100-100/(1+SUM(G388:G401)/SUM(H388:H401))</f>
        <v>48.529411764705891</v>
      </c>
      <c r="K388" s="46"/>
      <c r="L388" s="16">
        <f t="shared" si="112"/>
        <v>6.79</v>
      </c>
      <c r="M388" s="16">
        <f t="shared" si="113"/>
        <v>6.06</v>
      </c>
      <c r="N388" s="28">
        <f t="shared" si="114"/>
        <v>6.8493150684932447E-2</v>
      </c>
      <c r="O388" s="28">
        <f t="shared" ref="O388:O451" si="123">AVERAGE(N388:N390)</f>
        <v>0.51302712865968358</v>
      </c>
      <c r="P388" s="28">
        <f t="shared" si="111"/>
        <v>0.51302712865968358</v>
      </c>
      <c r="Q388" s="28">
        <f t="shared" ref="Q388:Q451" si="124">AVERAGE(P388:P392)</f>
        <v>0.6152309637520228</v>
      </c>
      <c r="T388" s="47"/>
      <c r="U388" s="41">
        <f t="shared" si="119"/>
        <v>6.4657578856521631</v>
      </c>
      <c r="W388" s="41">
        <f t="shared" si="120"/>
        <v>6.4941940056896446</v>
      </c>
      <c r="Y388" s="41">
        <f t="shared" si="121"/>
        <v>-2.8436120037481416E-2</v>
      </c>
      <c r="Z388" s="41">
        <f t="shared" si="115"/>
        <v>-2.5085919107263537E-2</v>
      </c>
      <c r="AD388" s="48"/>
      <c r="AE388" s="45">
        <f t="shared" ref="AE388:AE451" si="125">AVERAGE(C388:C407)</f>
        <v>6.4464999999999986</v>
      </c>
      <c r="AF388" s="45">
        <f t="shared" ref="AF388:AF451" si="126">STDEVP(C388:C407)</f>
        <v>0.21258586500517862</v>
      </c>
      <c r="AG388" s="27">
        <f t="shared" si="109"/>
        <v>6.8716717300103554</v>
      </c>
      <c r="AH388" s="27">
        <f t="shared" si="110"/>
        <v>6.0213282699896418</v>
      </c>
      <c r="AI388" s="49"/>
    </row>
    <row r="389" spans="1:35" x14ac:dyDescent="0.2">
      <c r="A389" s="14" t="s">
        <v>22</v>
      </c>
      <c r="B389" s="15">
        <v>40795</v>
      </c>
      <c r="C389" s="16">
        <v>6.53</v>
      </c>
      <c r="D389" s="16">
        <v>6.52</v>
      </c>
      <c r="E389" s="16">
        <v>6.65</v>
      </c>
      <c r="F389" s="16">
        <f t="shared" si="116"/>
        <v>-0.16000000000000014</v>
      </c>
      <c r="G389" s="14" t="str">
        <f t="shared" si="117"/>
        <v/>
      </c>
      <c r="H389" s="14">
        <f t="shared" si="118"/>
        <v>0.16000000000000014</v>
      </c>
      <c r="I389" s="16">
        <f t="shared" si="122"/>
        <v>61.111111111111107</v>
      </c>
      <c r="K389" s="46"/>
      <c r="L389" s="16">
        <f t="shared" si="112"/>
        <v>6.79</v>
      </c>
      <c r="M389" s="16">
        <f t="shared" si="113"/>
        <v>6.11</v>
      </c>
      <c r="N389" s="28">
        <f t="shared" si="114"/>
        <v>0.61764705882352955</v>
      </c>
      <c r="O389" s="28">
        <f t="shared" si="123"/>
        <v>0.75848876135820198</v>
      </c>
      <c r="P389" s="28">
        <f t="shared" si="111"/>
        <v>0.75848876135820198</v>
      </c>
      <c r="Q389" s="28">
        <f t="shared" si="124"/>
        <v>0.65327594452415128</v>
      </c>
      <c r="T389" s="47"/>
      <c r="U389" s="41">
        <f t="shared" si="119"/>
        <v>6.5304411375889195</v>
      </c>
      <c r="W389" s="41">
        <f t="shared" si="120"/>
        <v>6.5249295261448159</v>
      </c>
      <c r="Y389" s="41">
        <f t="shared" si="121"/>
        <v>5.5116114441036146E-3</v>
      </c>
      <c r="Z389" s="41">
        <f t="shared" si="115"/>
        <v>-2.4248368874709065E-2</v>
      </c>
      <c r="AD389" s="48"/>
      <c r="AE389" s="45">
        <f t="shared" si="125"/>
        <v>6.4659999999999993</v>
      </c>
      <c r="AF389" s="45">
        <f t="shared" si="126"/>
        <v>0.19822714244018158</v>
      </c>
      <c r="AG389" s="27">
        <f t="shared" si="109"/>
        <v>6.8624542848803625</v>
      </c>
      <c r="AH389" s="27">
        <f t="shared" si="110"/>
        <v>6.0695457151196361</v>
      </c>
      <c r="AI389" s="49"/>
    </row>
    <row r="390" spans="1:35" x14ac:dyDescent="0.2">
      <c r="A390" s="14" t="s">
        <v>22</v>
      </c>
      <c r="B390" s="15">
        <v>40794</v>
      </c>
      <c r="C390" s="16">
        <v>6.69</v>
      </c>
      <c r="D390" s="16">
        <v>6.66</v>
      </c>
      <c r="E390" s="16">
        <v>6.75</v>
      </c>
      <c r="F390" s="16">
        <f t="shared" si="116"/>
        <v>6.0000000000000497E-2</v>
      </c>
      <c r="G390" s="14">
        <f t="shared" si="117"/>
        <v>6.0000000000000497E-2</v>
      </c>
      <c r="H390" s="14" t="str">
        <f t="shared" si="118"/>
        <v/>
      </c>
      <c r="I390" s="16">
        <f t="shared" si="122"/>
        <v>69.281045751633982</v>
      </c>
      <c r="K390" s="46"/>
      <c r="L390" s="16">
        <f t="shared" si="112"/>
        <v>6.79</v>
      </c>
      <c r="M390" s="16">
        <f t="shared" si="113"/>
        <v>6.11</v>
      </c>
      <c r="N390" s="28">
        <f t="shared" si="114"/>
        <v>0.85294117647058865</v>
      </c>
      <c r="O390" s="28">
        <f t="shared" si="123"/>
        <v>0.70707795313247246</v>
      </c>
      <c r="P390" s="28">
        <f t="shared" si="111"/>
        <v>0.70707795313247246</v>
      </c>
      <c r="Q390" s="28">
        <f t="shared" si="124"/>
        <v>0.67962697274031569</v>
      </c>
      <c r="T390" s="47"/>
      <c r="U390" s="41">
        <f t="shared" si="119"/>
        <v>6.5305213444232688</v>
      </c>
      <c r="W390" s="41">
        <f t="shared" si="120"/>
        <v>6.5245238882364012</v>
      </c>
      <c r="Y390" s="41">
        <f t="shared" si="121"/>
        <v>5.9974561868676446E-3</v>
      </c>
      <c r="Z390" s="41">
        <f t="shared" si="115"/>
        <v>-3.1688363954412234E-2</v>
      </c>
      <c r="AD390" s="48"/>
      <c r="AE390" s="45">
        <f t="shared" si="125"/>
        <v>6.4580000000000002</v>
      </c>
      <c r="AF390" s="45">
        <f t="shared" si="126"/>
        <v>0.19871084519975257</v>
      </c>
      <c r="AG390" s="27">
        <f t="shared" si="109"/>
        <v>6.8554216903995053</v>
      </c>
      <c r="AH390" s="27">
        <f t="shared" si="110"/>
        <v>6.060578309600495</v>
      </c>
      <c r="AI390" s="49"/>
    </row>
    <row r="391" spans="1:35" x14ac:dyDescent="0.2">
      <c r="A391" s="14" t="s">
        <v>22</v>
      </c>
      <c r="B391" s="15">
        <v>40793</v>
      </c>
      <c r="C391" s="16">
        <v>6.63</v>
      </c>
      <c r="D391" s="16">
        <v>6.37</v>
      </c>
      <c r="E391" s="16">
        <v>6.65</v>
      </c>
      <c r="F391" s="16">
        <f t="shared" si="116"/>
        <v>0.28000000000000025</v>
      </c>
      <c r="G391" s="14">
        <f t="shared" si="117"/>
        <v>0.28000000000000025</v>
      </c>
      <c r="H391" s="14" t="str">
        <f t="shared" si="118"/>
        <v/>
      </c>
      <c r="I391" s="16">
        <f t="shared" si="122"/>
        <v>63.291139240506311</v>
      </c>
      <c r="K391" s="46"/>
      <c r="L391" s="16">
        <f t="shared" si="112"/>
        <v>6.79</v>
      </c>
      <c r="M391" s="16">
        <f t="shared" si="113"/>
        <v>5.97</v>
      </c>
      <c r="N391" s="28">
        <f t="shared" si="114"/>
        <v>0.80487804878048774</v>
      </c>
      <c r="O391" s="28">
        <f t="shared" si="123"/>
        <v>0.56910569105691045</v>
      </c>
      <c r="P391" s="28">
        <f t="shared" si="111"/>
        <v>0.56910569105691045</v>
      </c>
      <c r="Q391" s="28">
        <f t="shared" si="124"/>
        <v>0.73213521608900312</v>
      </c>
      <c r="T391" s="47"/>
      <c r="U391" s="41">
        <f t="shared" si="119"/>
        <v>6.5015252252274998</v>
      </c>
      <c r="W391" s="41">
        <f t="shared" si="120"/>
        <v>6.5112857992953135</v>
      </c>
      <c r="Y391" s="41">
        <f t="shared" si="121"/>
        <v>-9.7605740678137209E-3</v>
      </c>
      <c r="Z391" s="41">
        <f t="shared" si="115"/>
        <v>-4.1109818989732198E-2</v>
      </c>
      <c r="AD391" s="48"/>
      <c r="AE391" s="45">
        <f t="shared" si="125"/>
        <v>6.4319999999999995</v>
      </c>
      <c r="AF391" s="45">
        <f t="shared" si="126"/>
        <v>0.20066389809828777</v>
      </c>
      <c r="AG391" s="27">
        <f t="shared" si="109"/>
        <v>6.833327796196575</v>
      </c>
      <c r="AH391" s="27">
        <f t="shared" si="110"/>
        <v>6.0306722038034239</v>
      </c>
      <c r="AI391" s="49"/>
    </row>
    <row r="392" spans="1:35" x14ac:dyDescent="0.2">
      <c r="A392" s="14" t="s">
        <v>22</v>
      </c>
      <c r="B392" s="15">
        <v>40792</v>
      </c>
      <c r="C392" s="16">
        <v>6.35</v>
      </c>
      <c r="D392" s="16">
        <v>6.28</v>
      </c>
      <c r="E392" s="16">
        <v>6.39</v>
      </c>
      <c r="F392" s="16">
        <f t="shared" si="116"/>
        <v>1.9999999999999574E-2</v>
      </c>
      <c r="G392" s="14">
        <f t="shared" si="117"/>
        <v>1.9999999999999574E-2</v>
      </c>
      <c r="H392" s="14" t="str">
        <f t="shared" si="118"/>
        <v/>
      </c>
      <c r="I392" s="16">
        <f t="shared" si="122"/>
        <v>45.859872611464944</v>
      </c>
      <c r="K392" s="46"/>
      <c r="L392" s="16">
        <f t="shared" si="112"/>
        <v>6.79</v>
      </c>
      <c r="M392" s="16">
        <f t="shared" si="113"/>
        <v>5.97</v>
      </c>
      <c r="N392" s="28">
        <f t="shared" si="114"/>
        <v>0.46341463414634115</v>
      </c>
      <c r="O392" s="28">
        <f t="shared" si="123"/>
        <v>0.52845528455284563</v>
      </c>
      <c r="P392" s="28">
        <f t="shared" si="111"/>
        <v>0.52845528455284563</v>
      </c>
      <c r="Q392" s="28">
        <f t="shared" si="124"/>
        <v>0.81213767797375169</v>
      </c>
      <c r="T392" s="47"/>
      <c r="U392" s="41">
        <f t="shared" si="119"/>
        <v>6.4781661752688642</v>
      </c>
      <c r="W392" s="41">
        <f t="shared" si="120"/>
        <v>6.5017886632389388</v>
      </c>
      <c r="Y392" s="41">
        <f t="shared" si="121"/>
        <v>-2.3622487970074602E-2</v>
      </c>
      <c r="Z392" s="41">
        <f t="shared" si="115"/>
        <v>-4.8947130220211812E-2</v>
      </c>
      <c r="AD392" s="48"/>
      <c r="AE392" s="45">
        <f t="shared" si="125"/>
        <v>6.4105000000000008</v>
      </c>
      <c r="AF392" s="45">
        <f t="shared" si="126"/>
        <v>0.20133243653221905</v>
      </c>
      <c r="AG392" s="27">
        <f t="shared" si="109"/>
        <v>6.813164873064439</v>
      </c>
      <c r="AH392" s="27">
        <f t="shared" si="110"/>
        <v>6.0078351269355625</v>
      </c>
      <c r="AI392" s="49"/>
    </row>
    <row r="393" spans="1:35" x14ac:dyDescent="0.2">
      <c r="A393" s="14" t="s">
        <v>22</v>
      </c>
      <c r="B393" s="15">
        <v>40791</v>
      </c>
      <c r="C393" s="16">
        <v>6.33</v>
      </c>
      <c r="D393" s="16">
        <v>6.11</v>
      </c>
      <c r="E393" s="16">
        <v>6.53</v>
      </c>
      <c r="F393" s="16">
        <f t="shared" si="116"/>
        <v>-0.20000000000000018</v>
      </c>
      <c r="G393" s="14" t="str">
        <f t="shared" si="117"/>
        <v/>
      </c>
      <c r="H393" s="14">
        <f t="shared" si="118"/>
        <v>0.20000000000000018</v>
      </c>
      <c r="I393" s="16">
        <f t="shared" si="122"/>
        <v>46.202531645569621</v>
      </c>
      <c r="K393" s="46"/>
      <c r="L393" s="16">
        <f t="shared" si="112"/>
        <v>6.79</v>
      </c>
      <c r="M393" s="16">
        <f t="shared" si="113"/>
        <v>5.97</v>
      </c>
      <c r="N393" s="28">
        <f t="shared" si="114"/>
        <v>0.43902439024390266</v>
      </c>
      <c r="O393" s="28">
        <f t="shared" si="123"/>
        <v>0.70325203252032542</v>
      </c>
      <c r="P393" s="28">
        <f t="shared" si="111"/>
        <v>0.70325203252032542</v>
      </c>
      <c r="Q393" s="28">
        <f t="shared" si="124"/>
        <v>0.89701818863898808</v>
      </c>
      <c r="T393" s="47"/>
      <c r="U393" s="41">
        <f t="shared" si="119"/>
        <v>6.501469116226839</v>
      </c>
      <c r="W393" s="41">
        <f t="shared" si="120"/>
        <v>6.513931756298053</v>
      </c>
      <c r="Y393" s="41">
        <f t="shared" si="121"/>
        <v>-1.2462640071214004E-2</v>
      </c>
      <c r="Z393" s="41">
        <f t="shared" si="115"/>
        <v>-5.5278290782746112E-2</v>
      </c>
      <c r="AD393" s="48"/>
      <c r="AE393" s="45">
        <f t="shared" si="125"/>
        <v>6.3944999999999999</v>
      </c>
      <c r="AF393" s="45">
        <f t="shared" si="126"/>
        <v>0.21756550737651409</v>
      </c>
      <c r="AG393" s="27">
        <f t="shared" si="109"/>
        <v>6.8296310147530281</v>
      </c>
      <c r="AH393" s="27">
        <f t="shared" si="110"/>
        <v>5.9593689852469716</v>
      </c>
      <c r="AI393" s="49"/>
    </row>
    <row r="394" spans="1:35" x14ac:dyDescent="0.2">
      <c r="A394" s="14" t="s">
        <v>22</v>
      </c>
      <c r="B394" s="15">
        <v>40788</v>
      </c>
      <c r="C394" s="16">
        <v>6.53</v>
      </c>
      <c r="D394" s="16">
        <v>6.52</v>
      </c>
      <c r="E394" s="16">
        <v>6.76</v>
      </c>
      <c r="F394" s="16">
        <f t="shared" si="116"/>
        <v>-0.25</v>
      </c>
      <c r="G394" s="14" t="str">
        <f t="shared" si="117"/>
        <v/>
      </c>
      <c r="H394" s="14">
        <f t="shared" si="118"/>
        <v>0.25</v>
      </c>
      <c r="I394" s="16">
        <f t="shared" si="122"/>
        <v>51.048951048951054</v>
      </c>
      <c r="K394" s="46"/>
      <c r="L394" s="16">
        <f t="shared" si="112"/>
        <v>6.79</v>
      </c>
      <c r="M394" s="16">
        <f t="shared" si="113"/>
        <v>5.97</v>
      </c>
      <c r="N394" s="28">
        <f t="shared" si="114"/>
        <v>0.68292682926829307</v>
      </c>
      <c r="O394" s="28">
        <f t="shared" si="123"/>
        <v>0.89024390243902463</v>
      </c>
      <c r="P394" s="28">
        <f t="shared" si="111"/>
        <v>0.89024390243902463</v>
      </c>
      <c r="Q394" s="28">
        <f t="shared" si="124"/>
        <v>0.94488543443473372</v>
      </c>
      <c r="T394" s="47"/>
      <c r="U394" s="41">
        <f t="shared" si="119"/>
        <v>6.5326453191771741</v>
      </c>
      <c r="W394" s="41">
        <f t="shared" si="120"/>
        <v>6.5286462968018979</v>
      </c>
      <c r="Y394" s="41">
        <f t="shared" si="121"/>
        <v>3.9990223752761622E-3</v>
      </c>
      <c r="Z394" s="41">
        <f t="shared" si="115"/>
        <v>-6.5982203460629135E-2</v>
      </c>
      <c r="AD394" s="48"/>
      <c r="AE394" s="45">
        <f t="shared" si="125"/>
        <v>6.3689999999999998</v>
      </c>
      <c r="AF394" s="45">
        <f t="shared" si="126"/>
        <v>0.25095617147223137</v>
      </c>
      <c r="AG394" s="27">
        <f t="shared" si="109"/>
        <v>6.8709123429444627</v>
      </c>
      <c r="AH394" s="27">
        <f t="shared" si="110"/>
        <v>5.8670876570555368</v>
      </c>
      <c r="AI394" s="49"/>
    </row>
    <row r="395" spans="1:35" x14ac:dyDescent="0.2">
      <c r="A395" s="14" t="s">
        <v>22</v>
      </c>
      <c r="B395" s="15">
        <v>40787</v>
      </c>
      <c r="C395" s="16">
        <v>6.78</v>
      </c>
      <c r="D395" s="16">
        <v>6.7</v>
      </c>
      <c r="E395" s="16">
        <v>6.79</v>
      </c>
      <c r="F395" s="16">
        <f t="shared" si="116"/>
        <v>1.0000000000000675E-2</v>
      </c>
      <c r="G395" s="14">
        <f t="shared" si="117"/>
        <v>1.0000000000000675E-2</v>
      </c>
      <c r="H395" s="14" t="str">
        <f t="shared" si="118"/>
        <v/>
      </c>
      <c r="I395" s="16">
        <f t="shared" si="122"/>
        <v>65.648854961832029</v>
      </c>
      <c r="K395" s="46"/>
      <c r="L395" s="16">
        <f t="shared" si="112"/>
        <v>6.79</v>
      </c>
      <c r="M395" s="16">
        <f t="shared" si="113"/>
        <v>5.97</v>
      </c>
      <c r="N395" s="28">
        <f t="shared" si="114"/>
        <v>0.9878048780487807</v>
      </c>
      <c r="O395" s="28">
        <f t="shared" si="123"/>
        <v>0.96961916987590913</v>
      </c>
      <c r="P395" s="28">
        <f t="shared" si="111"/>
        <v>0.96961916987590913</v>
      </c>
      <c r="Q395" s="28">
        <f t="shared" si="124"/>
        <v>0.94569844256481495</v>
      </c>
      <c r="T395" s="47"/>
      <c r="U395" s="41">
        <f t="shared" si="119"/>
        <v>6.5331262863002966</v>
      </c>
      <c r="W395" s="41">
        <f t="shared" si="120"/>
        <v>6.5285380005460496</v>
      </c>
      <c r="Y395" s="41">
        <f t="shared" si="121"/>
        <v>4.5882857542469679E-3</v>
      </c>
      <c r="Z395" s="41">
        <f t="shared" si="115"/>
        <v>-8.3477509919605453E-2</v>
      </c>
      <c r="AD395" s="48"/>
      <c r="AE395" s="45">
        <f t="shared" si="125"/>
        <v>6.3525000000000009</v>
      </c>
      <c r="AF395" s="45">
        <f t="shared" si="126"/>
        <v>0.25067658446691821</v>
      </c>
      <c r="AG395" s="27">
        <f t="shared" si="109"/>
        <v>6.8538531689338376</v>
      </c>
      <c r="AH395" s="27">
        <f t="shared" si="110"/>
        <v>5.8511468310661643</v>
      </c>
      <c r="AI395" s="49"/>
    </row>
    <row r="396" spans="1:35" x14ac:dyDescent="0.2">
      <c r="A396" s="14" t="s">
        <v>22</v>
      </c>
      <c r="B396" s="15">
        <v>40786</v>
      </c>
      <c r="C396" s="16">
        <v>6.77</v>
      </c>
      <c r="D396" s="16">
        <v>6.63</v>
      </c>
      <c r="E396" s="16">
        <v>6.77</v>
      </c>
      <c r="F396" s="16">
        <f t="shared" si="116"/>
        <v>9.9999999999999645E-2</v>
      </c>
      <c r="G396" s="14">
        <f t="shared" si="117"/>
        <v>9.9999999999999645E-2</v>
      </c>
      <c r="H396" s="14" t="str">
        <f t="shared" si="118"/>
        <v/>
      </c>
      <c r="I396" s="16">
        <f t="shared" si="122"/>
        <v>69.999999999999972</v>
      </c>
      <c r="K396" s="46"/>
      <c r="L396" s="16">
        <f t="shared" si="112"/>
        <v>6.77</v>
      </c>
      <c r="M396" s="16">
        <f t="shared" si="113"/>
        <v>5.97</v>
      </c>
      <c r="N396" s="28">
        <f t="shared" si="114"/>
        <v>1</v>
      </c>
      <c r="O396" s="28">
        <f t="shared" si="123"/>
        <v>0.96911800048065366</v>
      </c>
      <c r="P396" s="28">
        <f t="shared" si="111"/>
        <v>0.96911800048065366</v>
      </c>
      <c r="Q396" s="28">
        <f t="shared" si="124"/>
        <v>0.9062461533050804</v>
      </c>
      <c r="T396" s="47"/>
      <c r="U396" s="41">
        <f t="shared" si="119"/>
        <v>6.4882401565367136</v>
      </c>
      <c r="W396" s="41">
        <f t="shared" si="120"/>
        <v>6.5084210405897327</v>
      </c>
      <c r="Y396" s="41">
        <f t="shared" si="121"/>
        <v>-2.0180884053019099E-2</v>
      </c>
      <c r="Z396" s="41">
        <f t="shared" si="115"/>
        <v>-0.10549395883806854</v>
      </c>
      <c r="AD396" s="48"/>
      <c r="AE396" s="45">
        <f t="shared" si="125"/>
        <v>6.3270000000000008</v>
      </c>
      <c r="AF396" s="45">
        <f t="shared" si="126"/>
        <v>0.23106492594074068</v>
      </c>
      <c r="AG396" s="27">
        <f t="shared" si="109"/>
        <v>6.7891298518814818</v>
      </c>
      <c r="AH396" s="27">
        <f t="shared" si="110"/>
        <v>5.8648701481185199</v>
      </c>
      <c r="AI396" s="49"/>
    </row>
    <row r="397" spans="1:35" x14ac:dyDescent="0.2">
      <c r="A397" s="14" t="s">
        <v>22</v>
      </c>
      <c r="B397" s="15">
        <v>40785</v>
      </c>
      <c r="C397" s="16">
        <v>6.67</v>
      </c>
      <c r="D397" s="16">
        <v>6.64</v>
      </c>
      <c r="E397" s="16">
        <v>6.73</v>
      </c>
      <c r="F397" s="16">
        <f t="shared" si="116"/>
        <v>-2.0000000000000462E-2</v>
      </c>
      <c r="G397" s="14" t="str">
        <f t="shared" si="117"/>
        <v/>
      </c>
      <c r="H397" s="14">
        <f t="shared" si="118"/>
        <v>2.0000000000000462E-2</v>
      </c>
      <c r="I397" s="16">
        <f t="shared" si="122"/>
        <v>66.433566433566398</v>
      </c>
      <c r="K397" s="46"/>
      <c r="L397" s="16">
        <f t="shared" si="112"/>
        <v>6.73</v>
      </c>
      <c r="M397" s="16">
        <f t="shared" si="113"/>
        <v>5.97</v>
      </c>
      <c r="N397" s="28">
        <f t="shared" si="114"/>
        <v>0.92105263157894679</v>
      </c>
      <c r="O397" s="28">
        <f t="shared" si="123"/>
        <v>0.95285783787902767</v>
      </c>
      <c r="P397" s="28">
        <f t="shared" si="111"/>
        <v>0.95285783787902767</v>
      </c>
      <c r="Q397" s="28">
        <f t="shared" si="124"/>
        <v>0.84656889467236418</v>
      </c>
      <c r="T397" s="47"/>
      <c r="U397" s="41">
        <f t="shared" si="119"/>
        <v>6.4370110940888434</v>
      </c>
      <c r="W397" s="41">
        <f t="shared" si="120"/>
        <v>6.4874947238369112</v>
      </c>
      <c r="Y397" s="41">
        <f t="shared" si="121"/>
        <v>-5.0483629748067749E-2</v>
      </c>
      <c r="Z397" s="41">
        <f t="shared" si="115"/>
        <v>-0.12682222753433089</v>
      </c>
      <c r="AD397" s="48"/>
      <c r="AE397" s="45">
        <f t="shared" si="125"/>
        <v>6.3020000000000005</v>
      </c>
      <c r="AF397" s="45">
        <f t="shared" si="126"/>
        <v>0.20764392598869827</v>
      </c>
      <c r="AG397" s="27">
        <f t="shared" si="109"/>
        <v>6.7172878519773969</v>
      </c>
      <c r="AH397" s="27">
        <f t="shared" si="110"/>
        <v>5.8867121480226041</v>
      </c>
      <c r="AI397" s="49"/>
    </row>
    <row r="398" spans="1:35" x14ac:dyDescent="0.2">
      <c r="A398" s="14" t="s">
        <v>22</v>
      </c>
      <c r="B398" s="15">
        <v>40784</v>
      </c>
      <c r="C398" s="16">
        <v>6.69</v>
      </c>
      <c r="D398" s="16">
        <v>6.49</v>
      </c>
      <c r="E398" s="16">
        <v>6.7</v>
      </c>
      <c r="F398" s="16">
        <f t="shared" si="116"/>
        <v>0.22000000000000064</v>
      </c>
      <c r="G398" s="14">
        <f t="shared" si="117"/>
        <v>0.22000000000000064</v>
      </c>
      <c r="H398" s="14" t="str">
        <f t="shared" si="118"/>
        <v/>
      </c>
      <c r="I398" s="16">
        <f t="shared" si="122"/>
        <v>70.886075949367068</v>
      </c>
      <c r="K398" s="46"/>
      <c r="L398" s="16">
        <f t="shared" si="112"/>
        <v>6.7</v>
      </c>
      <c r="M398" s="16">
        <f t="shared" si="113"/>
        <v>5.97</v>
      </c>
      <c r="N398" s="28">
        <f t="shared" si="114"/>
        <v>0.98630136986301398</v>
      </c>
      <c r="O398" s="28">
        <f t="shared" si="123"/>
        <v>0.94258826149905361</v>
      </c>
      <c r="P398" s="28">
        <f t="shared" si="111"/>
        <v>0.94258826149905361</v>
      </c>
      <c r="Q398" s="28">
        <f t="shared" si="124"/>
        <v>0.75983227110637608</v>
      </c>
      <c r="T398" s="47"/>
      <c r="U398" s="41">
        <f t="shared" si="119"/>
        <v>6.3946494748322689</v>
      </c>
      <c r="W398" s="41">
        <f t="shared" si="120"/>
        <v>6.4728943017438638</v>
      </c>
      <c r="Y398" s="41">
        <f t="shared" si="121"/>
        <v>-7.8244826911594956E-2</v>
      </c>
      <c r="Z398" s="41">
        <f t="shared" si="115"/>
        <v>-0.14590687698089666</v>
      </c>
      <c r="AD398" s="48"/>
      <c r="AE398" s="45">
        <f t="shared" si="125"/>
        <v>6.2960000000000012</v>
      </c>
      <c r="AF398" s="45">
        <f t="shared" si="126"/>
        <v>0.19845402490249475</v>
      </c>
      <c r="AG398" s="27">
        <f t="shared" si="109"/>
        <v>6.6929080498049904</v>
      </c>
      <c r="AH398" s="27">
        <f t="shared" si="110"/>
        <v>5.8990919501950119</v>
      </c>
      <c r="AI398" s="49"/>
    </row>
    <row r="399" spans="1:35" x14ac:dyDescent="0.2">
      <c r="A399" s="14" t="s">
        <v>22</v>
      </c>
      <c r="B399" s="15">
        <v>40781</v>
      </c>
      <c r="C399" s="16">
        <v>6.47</v>
      </c>
      <c r="D399" s="16">
        <v>6.37</v>
      </c>
      <c r="E399" s="16">
        <v>6.48</v>
      </c>
      <c r="F399" s="16">
        <f t="shared" si="116"/>
        <v>4.9999999999999822E-2</v>
      </c>
      <c r="G399" s="14">
        <f t="shared" si="117"/>
        <v>4.9999999999999822E-2</v>
      </c>
      <c r="H399" s="14" t="str">
        <f t="shared" si="118"/>
        <v/>
      </c>
      <c r="I399" s="16">
        <f t="shared" si="122"/>
        <v>70.700636942675118</v>
      </c>
      <c r="K399" s="46"/>
      <c r="L399" s="16">
        <f t="shared" si="112"/>
        <v>6.51</v>
      </c>
      <c r="M399" s="16">
        <f t="shared" si="113"/>
        <v>5.69</v>
      </c>
      <c r="N399" s="28">
        <f t="shared" si="114"/>
        <v>0.95121951219512191</v>
      </c>
      <c r="O399" s="28">
        <f t="shared" si="123"/>
        <v>0.89430894308943099</v>
      </c>
      <c r="P399" s="28">
        <f t="shared" si="111"/>
        <v>0.89430894308943099</v>
      </c>
      <c r="Q399" s="28">
        <f t="shared" si="124"/>
        <v>0.66385850590581374</v>
      </c>
      <c r="T399" s="47"/>
      <c r="U399" s="41">
        <f t="shared" si="119"/>
        <v>6.3409493793472276</v>
      </c>
      <c r="W399" s="41">
        <f t="shared" si="120"/>
        <v>6.4555258458833729</v>
      </c>
      <c r="Y399" s="41">
        <f t="shared" si="121"/>
        <v>-0.11457646653614528</v>
      </c>
      <c r="Z399" s="41">
        <f t="shared" si="115"/>
        <v>-0.16282238949822209</v>
      </c>
      <c r="AD399" s="48"/>
      <c r="AE399" s="45">
        <f t="shared" si="125"/>
        <v>6.2985000000000007</v>
      </c>
      <c r="AF399" s="45">
        <f t="shared" si="126"/>
        <v>0.20364859439730981</v>
      </c>
      <c r="AG399" s="27">
        <f t="shared" ref="AG399:AG462" si="127">AE399+2*AF399</f>
        <v>6.7057971887946204</v>
      </c>
      <c r="AH399" s="27">
        <f t="shared" ref="AH399:AH462" si="128">AE399-2*AF399</f>
        <v>5.8912028112053809</v>
      </c>
      <c r="AI399" s="49"/>
    </row>
    <row r="400" spans="1:35" x14ac:dyDescent="0.2">
      <c r="A400" s="14" t="s">
        <v>22</v>
      </c>
      <c r="B400" s="15">
        <v>40780</v>
      </c>
      <c r="C400" s="16">
        <v>6.42</v>
      </c>
      <c r="D400" s="16">
        <v>6.35</v>
      </c>
      <c r="E400" s="16">
        <v>6.49</v>
      </c>
      <c r="F400" s="16">
        <f t="shared" si="116"/>
        <v>4.0000000000000036E-2</v>
      </c>
      <c r="G400" s="14">
        <f t="shared" si="117"/>
        <v>4.0000000000000036E-2</v>
      </c>
      <c r="H400" s="14" t="str">
        <f t="shared" si="118"/>
        <v/>
      </c>
      <c r="I400" s="16">
        <f t="shared" si="122"/>
        <v>55.78947368421052</v>
      </c>
      <c r="K400" s="46"/>
      <c r="L400" s="16">
        <f t="shared" si="112"/>
        <v>6.51</v>
      </c>
      <c r="M400" s="16">
        <f t="shared" si="113"/>
        <v>5.69</v>
      </c>
      <c r="N400" s="28">
        <f t="shared" si="114"/>
        <v>0.89024390243902451</v>
      </c>
      <c r="O400" s="28">
        <f t="shared" si="123"/>
        <v>0.77235772357723587</v>
      </c>
      <c r="P400" s="28">
        <f t="shared" si="111"/>
        <v>0.77235772357723587</v>
      </c>
      <c r="Q400" s="28">
        <f t="shared" si="124"/>
        <v>0.58064954747660669</v>
      </c>
      <c r="T400" s="47"/>
      <c r="U400" s="41">
        <f t="shared" si="119"/>
        <v>6.3174856301376323</v>
      </c>
      <c r="W400" s="41">
        <f t="shared" si="120"/>
        <v>6.4543679135540426</v>
      </c>
      <c r="Y400" s="41">
        <f t="shared" si="121"/>
        <v>-0.13688228341641029</v>
      </c>
      <c r="Z400" s="41">
        <f t="shared" si="115"/>
        <v>-0.1748838702387413</v>
      </c>
      <c r="AD400" s="48"/>
      <c r="AE400" s="45">
        <f t="shared" si="125"/>
        <v>6.3154999999999992</v>
      </c>
      <c r="AF400" s="45">
        <f t="shared" si="126"/>
        <v>0.22977108173136143</v>
      </c>
      <c r="AG400" s="27">
        <f t="shared" si="127"/>
        <v>6.7750421634627225</v>
      </c>
      <c r="AH400" s="27">
        <f t="shared" si="128"/>
        <v>5.855957836537276</v>
      </c>
      <c r="AI400" s="49"/>
    </row>
    <row r="401" spans="1:35" x14ac:dyDescent="0.2">
      <c r="A401" s="14" t="s">
        <v>22</v>
      </c>
      <c r="B401" s="15">
        <v>40779</v>
      </c>
      <c r="C401" s="16">
        <v>6.38</v>
      </c>
      <c r="D401" s="16">
        <v>6.24</v>
      </c>
      <c r="E401" s="16">
        <v>6.47</v>
      </c>
      <c r="F401" s="16">
        <f t="shared" si="116"/>
        <v>0.20999999999999996</v>
      </c>
      <c r="G401" s="14">
        <f t="shared" si="117"/>
        <v>0.20999999999999996</v>
      </c>
      <c r="H401" s="14" t="str">
        <f t="shared" si="118"/>
        <v/>
      </c>
      <c r="I401" s="16">
        <f t="shared" si="122"/>
        <v>52.849740932642497</v>
      </c>
      <c r="K401" s="46"/>
      <c r="L401" s="16">
        <f t="shared" si="112"/>
        <v>6.51</v>
      </c>
      <c r="M401" s="16">
        <f t="shared" si="113"/>
        <v>5.69</v>
      </c>
      <c r="N401" s="28">
        <f t="shared" si="114"/>
        <v>0.84146341463414631</v>
      </c>
      <c r="O401" s="28">
        <f t="shared" si="123"/>
        <v>0.67073170731707299</v>
      </c>
      <c r="P401" s="28">
        <f t="shared" si="111"/>
        <v>0.67073170731707299</v>
      </c>
      <c r="Q401" s="28">
        <f t="shared" si="124"/>
        <v>0.53625630963946636</v>
      </c>
      <c r="T401" s="47"/>
      <c r="U401" s="41">
        <f t="shared" si="119"/>
        <v>6.2988466537990195</v>
      </c>
      <c r="W401" s="41">
        <f t="shared" si="120"/>
        <v>6.4571173466383662</v>
      </c>
      <c r="Y401" s="41">
        <f t="shared" si="121"/>
        <v>-0.15827069283934669</v>
      </c>
      <c r="Z401" s="41">
        <f t="shared" si="115"/>
        <v>-0.18438426694432405</v>
      </c>
      <c r="AD401" s="48"/>
      <c r="AE401" s="45">
        <f t="shared" si="125"/>
        <v>6.3380000000000001</v>
      </c>
      <c r="AF401" s="45">
        <f t="shared" si="126"/>
        <v>0.25906755875639853</v>
      </c>
      <c r="AG401" s="27">
        <f t="shared" si="127"/>
        <v>6.8561351175127969</v>
      </c>
      <c r="AH401" s="27">
        <f t="shared" si="128"/>
        <v>5.8198648824872032</v>
      </c>
      <c r="AI401" s="49"/>
    </row>
    <row r="402" spans="1:35" x14ac:dyDescent="0.2">
      <c r="A402" s="14" t="s">
        <v>22</v>
      </c>
      <c r="B402" s="15">
        <v>40778</v>
      </c>
      <c r="C402" s="16">
        <v>6.17</v>
      </c>
      <c r="D402" s="16">
        <v>6.17</v>
      </c>
      <c r="E402" s="16">
        <v>6.25</v>
      </c>
      <c r="F402" s="16">
        <f t="shared" si="116"/>
        <v>0</v>
      </c>
      <c r="G402" s="14" t="str">
        <f t="shared" si="117"/>
        <v/>
      </c>
      <c r="H402" s="14" t="str">
        <f t="shared" si="118"/>
        <v/>
      </c>
      <c r="I402" s="16">
        <f t="shared" si="122"/>
        <v>47.093023255813968</v>
      </c>
      <c r="K402" s="46"/>
      <c r="L402" s="16">
        <f t="shared" si="112"/>
        <v>6.51</v>
      </c>
      <c r="M402" s="16">
        <f t="shared" si="113"/>
        <v>5.69</v>
      </c>
      <c r="N402" s="28">
        <f t="shared" si="114"/>
        <v>0.58536585365853644</v>
      </c>
      <c r="O402" s="28">
        <f t="shared" si="123"/>
        <v>0.51917472004908694</v>
      </c>
      <c r="P402" s="28">
        <f t="shared" si="111"/>
        <v>0.51917472004908694</v>
      </c>
      <c r="Q402" s="28">
        <f t="shared" si="124"/>
        <v>0.5269746267603953</v>
      </c>
      <c r="T402" s="47"/>
      <c r="U402" s="41">
        <f t="shared" si="119"/>
        <v>6.2840914999442958</v>
      </c>
      <c r="W402" s="41">
        <f t="shared" si="120"/>
        <v>6.4632867343694356</v>
      </c>
      <c r="Y402" s="41">
        <f t="shared" si="121"/>
        <v>-0.17919523442513974</v>
      </c>
      <c r="Z402" s="41">
        <f t="shared" si="115"/>
        <v>-0.1909126604705684</v>
      </c>
      <c r="AD402" s="48"/>
      <c r="AE402" s="45">
        <f t="shared" si="125"/>
        <v>6.363999999999999</v>
      </c>
      <c r="AF402" s="45">
        <f t="shared" si="126"/>
        <v>0.28660774588276572</v>
      </c>
      <c r="AG402" s="27">
        <f t="shared" si="127"/>
        <v>6.9372154917655307</v>
      </c>
      <c r="AH402" s="27">
        <f t="shared" si="128"/>
        <v>5.7907845082344673</v>
      </c>
      <c r="AI402" s="49"/>
    </row>
    <row r="403" spans="1:35" x14ac:dyDescent="0.2">
      <c r="A403" s="14" t="s">
        <v>22</v>
      </c>
      <c r="B403" s="15">
        <v>40777</v>
      </c>
      <c r="C403" s="16">
        <v>6.17</v>
      </c>
      <c r="D403" s="16">
        <v>6.17</v>
      </c>
      <c r="E403" s="16">
        <v>6.38</v>
      </c>
      <c r="F403" s="16">
        <f t="shared" si="116"/>
        <v>7.0000000000000284E-2</v>
      </c>
      <c r="G403" s="14">
        <f t="shared" si="117"/>
        <v>7.0000000000000284E-2</v>
      </c>
      <c r="H403" s="14" t="str">
        <f t="shared" si="118"/>
        <v/>
      </c>
      <c r="I403" s="16">
        <f t="shared" si="122"/>
        <v>40.500000000000007</v>
      </c>
      <c r="K403" s="46"/>
      <c r="L403" s="16">
        <f t="shared" si="112"/>
        <v>6.51</v>
      </c>
      <c r="M403" s="16">
        <f t="shared" si="113"/>
        <v>5.69</v>
      </c>
      <c r="N403" s="28">
        <f t="shared" si="114"/>
        <v>0.58536585365853644</v>
      </c>
      <c r="O403" s="28">
        <f t="shared" si="123"/>
        <v>0.46271943549624139</v>
      </c>
      <c r="P403" s="28">
        <f t="shared" si="111"/>
        <v>0.46271943549624139</v>
      </c>
      <c r="Q403" s="28">
        <f t="shared" si="124"/>
        <v>0.54047660596596481</v>
      </c>
      <c r="T403" s="47"/>
      <c r="U403" s="41">
        <f t="shared" si="119"/>
        <v>6.3048354090250776</v>
      </c>
      <c r="W403" s="41">
        <f t="shared" si="120"/>
        <v>6.4867496731189904</v>
      </c>
      <c r="Y403" s="41">
        <f t="shared" si="121"/>
        <v>-0.18191426409391287</v>
      </c>
      <c r="Z403" s="41">
        <f t="shared" si="115"/>
        <v>-0.19384201698192555</v>
      </c>
      <c r="AD403" s="48"/>
      <c r="AE403" s="45">
        <f t="shared" si="125"/>
        <v>6.4040000000000008</v>
      </c>
      <c r="AF403" s="45">
        <f t="shared" si="126"/>
        <v>0.31148675734290854</v>
      </c>
      <c r="AG403" s="27">
        <f t="shared" si="127"/>
        <v>7.0269735146858174</v>
      </c>
      <c r="AH403" s="27">
        <f t="shared" si="128"/>
        <v>5.7810264853141842</v>
      </c>
      <c r="AI403" s="49"/>
    </row>
    <row r="404" spans="1:35" x14ac:dyDescent="0.2">
      <c r="A404" s="14" t="s">
        <v>22</v>
      </c>
      <c r="B404" s="15">
        <v>40774</v>
      </c>
      <c r="C404" s="16">
        <v>6.1</v>
      </c>
      <c r="D404" s="16">
        <v>5.97</v>
      </c>
      <c r="E404" s="16">
        <v>6.18</v>
      </c>
      <c r="F404" s="16">
        <f t="shared" si="116"/>
        <v>-0.11000000000000032</v>
      </c>
      <c r="G404" s="14" t="str">
        <f t="shared" si="117"/>
        <v/>
      </c>
      <c r="H404" s="14">
        <f t="shared" si="118"/>
        <v>0.11000000000000032</v>
      </c>
      <c r="I404" s="16">
        <f t="shared" si="122"/>
        <v>34.905660377358473</v>
      </c>
      <c r="K404" s="46"/>
      <c r="L404" s="16">
        <f t="shared" si="112"/>
        <v>6.75</v>
      </c>
      <c r="M404" s="16">
        <f t="shared" si="113"/>
        <v>5.69</v>
      </c>
      <c r="N404" s="28">
        <f t="shared" si="114"/>
        <v>0.38679245283018809</v>
      </c>
      <c r="O404" s="28">
        <f t="shared" si="123"/>
        <v>0.47826415094339597</v>
      </c>
      <c r="P404" s="28">
        <f t="shared" si="111"/>
        <v>0.47826415094339597</v>
      </c>
      <c r="Q404" s="28">
        <f t="shared" si="124"/>
        <v>0.54948548278649367</v>
      </c>
      <c r="T404" s="47"/>
      <c r="U404" s="41">
        <f t="shared" si="119"/>
        <v>6.3293509379387274</v>
      </c>
      <c r="W404" s="41">
        <f t="shared" si="120"/>
        <v>6.5120896469685094</v>
      </c>
      <c r="Y404" s="41">
        <f t="shared" si="121"/>
        <v>-0.18273870902978206</v>
      </c>
      <c r="Z404" s="41">
        <f t="shared" si="115"/>
        <v>-0.19682395520392873</v>
      </c>
      <c r="AD404" s="48"/>
      <c r="AE404" s="45">
        <f t="shared" si="125"/>
        <v>6.4435000000000002</v>
      </c>
      <c r="AF404" s="45">
        <f t="shared" si="126"/>
        <v>0.32891146225086165</v>
      </c>
      <c r="AG404" s="27">
        <f t="shared" si="127"/>
        <v>7.1013229245017238</v>
      </c>
      <c r="AH404" s="27">
        <f t="shared" si="128"/>
        <v>5.7856770754982767</v>
      </c>
      <c r="AI404" s="49"/>
    </row>
    <row r="405" spans="1:35" x14ac:dyDescent="0.2">
      <c r="A405" s="14" t="s">
        <v>22</v>
      </c>
      <c r="B405" s="15">
        <v>40773</v>
      </c>
      <c r="C405" s="16">
        <v>6.21</v>
      </c>
      <c r="D405" s="16">
        <v>6.21</v>
      </c>
      <c r="E405" s="16">
        <v>6.5</v>
      </c>
      <c r="F405" s="16">
        <f t="shared" si="116"/>
        <v>-0.27000000000000046</v>
      </c>
      <c r="G405" s="14" t="str">
        <f t="shared" si="117"/>
        <v/>
      </c>
      <c r="H405" s="14">
        <f t="shared" si="118"/>
        <v>0.27000000000000046</v>
      </c>
      <c r="I405" s="16">
        <f t="shared" si="122"/>
        <v>35.576923076923094</v>
      </c>
      <c r="K405" s="46"/>
      <c r="L405" s="16">
        <f t="shared" si="112"/>
        <v>6.94</v>
      </c>
      <c r="M405" s="16">
        <f t="shared" si="113"/>
        <v>5.69</v>
      </c>
      <c r="N405" s="28">
        <f t="shared" si="114"/>
        <v>0.41599999999999965</v>
      </c>
      <c r="O405" s="28">
        <f t="shared" si="123"/>
        <v>0.55039153439153432</v>
      </c>
      <c r="P405" s="28">
        <f t="shared" si="111"/>
        <v>0.55039153439153432</v>
      </c>
      <c r="Q405" s="28">
        <f t="shared" si="124"/>
        <v>0.53881992995150407</v>
      </c>
      <c r="T405" s="47"/>
      <c r="U405" s="41">
        <f t="shared" si="119"/>
        <v>6.3710511084730408</v>
      </c>
      <c r="W405" s="41">
        <f t="shared" si="120"/>
        <v>6.5450568187259908</v>
      </c>
      <c r="Y405" s="41">
        <f t="shared" si="121"/>
        <v>-0.17400571025294997</v>
      </c>
      <c r="Z405" s="41">
        <f t="shared" si="115"/>
        <v>-0.20034526674746539</v>
      </c>
      <c r="AD405" s="48"/>
      <c r="AE405" s="45">
        <f t="shared" si="125"/>
        <v>6.4859999999999998</v>
      </c>
      <c r="AF405" s="45">
        <f t="shared" si="126"/>
        <v>0.33660659530080511</v>
      </c>
      <c r="AG405" s="27">
        <f t="shared" si="127"/>
        <v>7.1592131906016103</v>
      </c>
      <c r="AH405" s="27">
        <f t="shared" si="128"/>
        <v>5.8127868093983892</v>
      </c>
      <c r="AI405" s="49"/>
    </row>
    <row r="406" spans="1:35" x14ac:dyDescent="0.2">
      <c r="A406" s="14" t="s">
        <v>22</v>
      </c>
      <c r="B406" s="15">
        <v>40772</v>
      </c>
      <c r="C406" s="16">
        <v>6.48</v>
      </c>
      <c r="D406" s="16">
        <v>6.39</v>
      </c>
      <c r="E406" s="16">
        <v>6.51</v>
      </c>
      <c r="F406" s="16">
        <f t="shared" si="116"/>
        <v>3.0000000000000249E-2</v>
      </c>
      <c r="G406" s="14">
        <f t="shared" si="117"/>
        <v>3.0000000000000249E-2</v>
      </c>
      <c r="H406" s="14" t="str">
        <f t="shared" si="118"/>
        <v/>
      </c>
      <c r="I406" s="16">
        <f t="shared" si="122"/>
        <v>39.572192513368989</v>
      </c>
      <c r="K406" s="46"/>
      <c r="L406" s="16">
        <f t="shared" si="112"/>
        <v>6.94</v>
      </c>
      <c r="M406" s="16">
        <f t="shared" si="113"/>
        <v>5.69</v>
      </c>
      <c r="N406" s="28">
        <f t="shared" si="114"/>
        <v>0.63200000000000001</v>
      </c>
      <c r="O406" s="28">
        <f t="shared" si="123"/>
        <v>0.62432329292171806</v>
      </c>
      <c r="P406" s="28">
        <f t="shared" si="111"/>
        <v>0.62432329292171806</v>
      </c>
      <c r="Q406" s="28">
        <f t="shared" si="124"/>
        <v>0.49642610144469845</v>
      </c>
      <c r="T406" s="47"/>
      <c r="U406" s="41">
        <f t="shared" si="119"/>
        <v>6.4003331281954114</v>
      </c>
      <c r="W406" s="41">
        <f t="shared" si="120"/>
        <v>6.5718613642240697</v>
      </c>
      <c r="Y406" s="41">
        <f t="shared" si="121"/>
        <v>-0.1715282360286583</v>
      </c>
      <c r="Z406" s="41">
        <f t="shared" si="115"/>
        <v>-0.20693015587109426</v>
      </c>
      <c r="AD406" s="48"/>
      <c r="AE406" s="45">
        <f t="shared" si="125"/>
        <v>6.5210000000000008</v>
      </c>
      <c r="AF406" s="45">
        <f t="shared" si="126"/>
        <v>0.3424310149504568</v>
      </c>
      <c r="AG406" s="27">
        <f t="shared" si="127"/>
        <v>7.2058620299009144</v>
      </c>
      <c r="AH406" s="27">
        <f t="shared" si="128"/>
        <v>5.8361379700990872</v>
      </c>
      <c r="AI406" s="49"/>
    </row>
    <row r="407" spans="1:35" x14ac:dyDescent="0.2">
      <c r="A407" s="14" t="s">
        <v>22</v>
      </c>
      <c r="B407" s="15">
        <v>40771</v>
      </c>
      <c r="C407" s="16">
        <v>6.45</v>
      </c>
      <c r="D407" s="16">
        <v>6.41</v>
      </c>
      <c r="E407" s="16">
        <v>6.51</v>
      </c>
      <c r="F407" s="16">
        <f t="shared" si="116"/>
        <v>-4.9999999999999822E-2</v>
      </c>
      <c r="G407" s="14" t="str">
        <f t="shared" si="117"/>
        <v/>
      </c>
      <c r="H407" s="14">
        <f t="shared" si="118"/>
        <v>4.9999999999999822E-2</v>
      </c>
      <c r="I407" s="16">
        <f t="shared" si="122"/>
        <v>37.967914438502675</v>
      </c>
      <c r="K407" s="46"/>
      <c r="L407" s="16">
        <f t="shared" si="112"/>
        <v>6.95</v>
      </c>
      <c r="M407" s="16">
        <f t="shared" si="113"/>
        <v>5.69</v>
      </c>
      <c r="N407" s="28">
        <f t="shared" si="114"/>
        <v>0.60317460317460314</v>
      </c>
      <c r="O407" s="28">
        <f t="shared" si="123"/>
        <v>0.58668461607693434</v>
      </c>
      <c r="P407" s="28">
        <f t="shared" si="111"/>
        <v>0.58668461607693434</v>
      </c>
      <c r="Q407" s="28">
        <f t="shared" si="124"/>
        <v>0.41537866440546145</v>
      </c>
      <c r="T407" s="47"/>
      <c r="U407" s="41">
        <f t="shared" si="119"/>
        <v>6.3858482424127585</v>
      </c>
      <c r="W407" s="41">
        <f t="shared" si="120"/>
        <v>6.5792102733619959</v>
      </c>
      <c r="Y407" s="41">
        <f t="shared" si="121"/>
        <v>-0.19336203094923743</v>
      </c>
      <c r="Z407" s="41">
        <f t="shared" si="115"/>
        <v>-0.2157806358317032</v>
      </c>
      <c r="AD407" s="48"/>
      <c r="AE407" s="45">
        <f t="shared" si="125"/>
        <v>6.5394999999999994</v>
      </c>
      <c r="AF407" s="45">
        <f t="shared" si="126"/>
        <v>0.3496351669955412</v>
      </c>
      <c r="AG407" s="27">
        <f t="shared" si="127"/>
        <v>7.2387703339910816</v>
      </c>
      <c r="AH407" s="27">
        <f t="shared" si="128"/>
        <v>5.8402296660089172</v>
      </c>
      <c r="AI407" s="49"/>
    </row>
    <row r="408" spans="1:35" x14ac:dyDescent="0.2">
      <c r="A408" s="14" t="s">
        <v>22</v>
      </c>
      <c r="B408" s="15">
        <v>40770</v>
      </c>
      <c r="C408" s="16">
        <v>6.5</v>
      </c>
      <c r="D408" s="16">
        <v>6.39</v>
      </c>
      <c r="E408" s="16">
        <v>6.5</v>
      </c>
      <c r="F408" s="16">
        <f t="shared" si="116"/>
        <v>0.12999999999999989</v>
      </c>
      <c r="G408" s="14">
        <f t="shared" si="117"/>
        <v>0.12999999999999989</v>
      </c>
      <c r="H408" s="14" t="str">
        <f t="shared" si="118"/>
        <v/>
      </c>
      <c r="I408" s="16">
        <f t="shared" si="122"/>
        <v>37.56613756613757</v>
      </c>
      <c r="K408" s="46"/>
      <c r="L408" s="16">
        <f t="shared" si="112"/>
        <v>6.96</v>
      </c>
      <c r="M408" s="16">
        <f t="shared" si="113"/>
        <v>5.69</v>
      </c>
      <c r="N408" s="28">
        <f t="shared" si="114"/>
        <v>0.63779527559055105</v>
      </c>
      <c r="O408" s="28">
        <f t="shared" si="123"/>
        <v>0.50776381959888583</v>
      </c>
      <c r="P408" s="28">
        <f t="shared" si="111"/>
        <v>0.50776381959888583</v>
      </c>
      <c r="Q408" s="28">
        <f t="shared" si="124"/>
        <v>0.32869937705651153</v>
      </c>
      <c r="T408" s="47"/>
      <c r="U408" s="41">
        <f t="shared" si="119"/>
        <v>6.3741842864878056</v>
      </c>
      <c r="W408" s="41">
        <f t="shared" si="120"/>
        <v>6.5895470952309552</v>
      </c>
      <c r="Y408" s="41">
        <f t="shared" si="121"/>
        <v>-0.21536280874314961</v>
      </c>
      <c r="Z408" s="41">
        <f t="shared" si="115"/>
        <v>-0.22138528705231963</v>
      </c>
      <c r="AD408" s="48"/>
      <c r="AE408" s="45">
        <f t="shared" si="125"/>
        <v>6.5524999999999993</v>
      </c>
      <c r="AF408" s="45">
        <f t="shared" si="126"/>
        <v>0.35089706467851789</v>
      </c>
      <c r="AG408" s="27">
        <f t="shared" si="127"/>
        <v>7.2542941293570351</v>
      </c>
      <c r="AH408" s="27">
        <f t="shared" si="128"/>
        <v>5.8507058706429635</v>
      </c>
      <c r="AI408" s="49"/>
    </row>
    <row r="409" spans="1:35" x14ac:dyDescent="0.2">
      <c r="A409" s="14" t="s">
        <v>22</v>
      </c>
      <c r="B409" s="15">
        <v>40767</v>
      </c>
      <c r="C409" s="16">
        <v>6.37</v>
      </c>
      <c r="D409" s="16">
        <v>6.2</v>
      </c>
      <c r="E409" s="16">
        <v>6.38</v>
      </c>
      <c r="F409" s="16">
        <f t="shared" si="116"/>
        <v>0.20000000000000018</v>
      </c>
      <c r="G409" s="14">
        <f t="shared" si="117"/>
        <v>0.20000000000000018</v>
      </c>
      <c r="H409" s="14" t="str">
        <f t="shared" si="118"/>
        <v/>
      </c>
      <c r="I409" s="16">
        <f t="shared" si="122"/>
        <v>33.333333333333329</v>
      </c>
      <c r="K409" s="46"/>
      <c r="L409" s="16">
        <f t="shared" si="112"/>
        <v>7</v>
      </c>
      <c r="M409" s="16">
        <f t="shared" si="113"/>
        <v>5.69</v>
      </c>
      <c r="N409" s="28">
        <f t="shared" si="114"/>
        <v>0.51908396946564883</v>
      </c>
      <c r="O409" s="28">
        <f t="shared" si="123"/>
        <v>0.42493638676844769</v>
      </c>
      <c r="P409" s="28">
        <f t="shared" si="111"/>
        <v>0.42493638676844769</v>
      </c>
      <c r="Q409" s="28">
        <f t="shared" si="124"/>
        <v>0.25800986752940058</v>
      </c>
      <c r="T409" s="47"/>
      <c r="U409" s="41">
        <f t="shared" si="119"/>
        <v>6.3513087022128607</v>
      </c>
      <c r="W409" s="41">
        <f t="shared" si="120"/>
        <v>6.5967108628494309</v>
      </c>
      <c r="Y409" s="41">
        <f t="shared" si="121"/>
        <v>-0.24540216063657017</v>
      </c>
      <c r="Z409" s="41">
        <f t="shared" si="115"/>
        <v>-0.22289090662961214</v>
      </c>
      <c r="AD409" s="48"/>
      <c r="AE409" s="45">
        <f t="shared" si="125"/>
        <v>6.5664999999999996</v>
      </c>
      <c r="AF409" s="45">
        <f t="shared" si="126"/>
        <v>0.35409426710976272</v>
      </c>
      <c r="AG409" s="27">
        <f t="shared" si="127"/>
        <v>7.2746885342195249</v>
      </c>
      <c r="AH409" s="27">
        <f t="shared" si="128"/>
        <v>5.8583114657804742</v>
      </c>
      <c r="AI409" s="49"/>
    </row>
    <row r="410" spans="1:35" x14ac:dyDescent="0.2">
      <c r="A410" s="14" t="s">
        <v>22</v>
      </c>
      <c r="B410" s="15">
        <v>40766</v>
      </c>
      <c r="C410" s="16">
        <v>6.17</v>
      </c>
      <c r="D410" s="16">
        <v>6.12</v>
      </c>
      <c r="E410" s="16">
        <v>6.37</v>
      </c>
      <c r="F410" s="16">
        <f t="shared" si="116"/>
        <v>-3.0000000000000249E-2</v>
      </c>
      <c r="G410" s="14" t="str">
        <f t="shared" si="117"/>
        <v/>
      </c>
      <c r="H410" s="14">
        <f t="shared" si="118"/>
        <v>3.0000000000000249E-2</v>
      </c>
      <c r="I410" s="16">
        <f t="shared" si="122"/>
        <v>25.31645569620251</v>
      </c>
      <c r="K410" s="46"/>
      <c r="L410" s="16">
        <f t="shared" si="112"/>
        <v>7</v>
      </c>
      <c r="M410" s="16">
        <f t="shared" si="113"/>
        <v>5.69</v>
      </c>
      <c r="N410" s="28">
        <f t="shared" si="114"/>
        <v>0.36641221374045779</v>
      </c>
      <c r="O410" s="28">
        <f t="shared" si="123"/>
        <v>0.33842239185750628</v>
      </c>
      <c r="P410" s="28">
        <f t="shared" si="111"/>
        <v>0.33842239185750628</v>
      </c>
      <c r="Q410" s="28">
        <f t="shared" si="124"/>
        <v>0.22083403798715889</v>
      </c>
      <c r="T410" s="47"/>
      <c r="U410" s="41">
        <f t="shared" si="119"/>
        <v>6.3479102844333806</v>
      </c>
      <c r="W410" s="41">
        <f t="shared" si="120"/>
        <v>6.6148477318773846</v>
      </c>
      <c r="Y410" s="41">
        <f t="shared" si="121"/>
        <v>-0.26693744744400405</v>
      </c>
      <c r="Z410" s="41">
        <f t="shared" si="115"/>
        <v>-0.21726309312787262</v>
      </c>
      <c r="AD410" s="48"/>
      <c r="AE410" s="45">
        <f t="shared" si="125"/>
        <v>6.5944999999999991</v>
      </c>
      <c r="AF410" s="45">
        <f t="shared" si="126"/>
        <v>0.3595479801083577</v>
      </c>
      <c r="AG410" s="27">
        <f t="shared" si="127"/>
        <v>7.3135959602167144</v>
      </c>
      <c r="AH410" s="27">
        <f t="shared" si="128"/>
        <v>5.8754040397832838</v>
      </c>
      <c r="AI410" s="49"/>
    </row>
    <row r="411" spans="1:35" x14ac:dyDescent="0.2">
      <c r="A411" s="14" t="s">
        <v>22</v>
      </c>
      <c r="B411" s="15">
        <v>40765</v>
      </c>
      <c r="C411" s="16">
        <v>6.2</v>
      </c>
      <c r="D411" s="16">
        <v>6.2</v>
      </c>
      <c r="E411" s="16">
        <v>6.48</v>
      </c>
      <c r="F411" s="16">
        <f t="shared" si="116"/>
        <v>0.16999999999999993</v>
      </c>
      <c r="G411" s="14">
        <f t="shared" si="117"/>
        <v>0.16999999999999993</v>
      </c>
      <c r="H411" s="14" t="str">
        <f t="shared" si="118"/>
        <v/>
      </c>
      <c r="I411" s="16">
        <f t="shared" si="122"/>
        <v>27.67295597484275</v>
      </c>
      <c r="K411" s="46"/>
      <c r="L411" s="16">
        <f t="shared" si="112"/>
        <v>7</v>
      </c>
      <c r="M411" s="16">
        <f t="shared" si="113"/>
        <v>5.69</v>
      </c>
      <c r="N411" s="28">
        <f t="shared" si="114"/>
        <v>0.38931297709923657</v>
      </c>
      <c r="O411" s="28">
        <f t="shared" si="123"/>
        <v>0.21908610772553308</v>
      </c>
      <c r="P411" s="28">
        <f t="shared" si="111"/>
        <v>0.21908610772553308</v>
      </c>
      <c r="Q411" s="28">
        <f t="shared" si="124"/>
        <v>0.1881663946324926</v>
      </c>
      <c r="T411" s="47"/>
      <c r="U411" s="41">
        <f t="shared" si="119"/>
        <v>6.3802576088758141</v>
      </c>
      <c r="W411" s="41">
        <f t="shared" si="120"/>
        <v>6.6504355504275754</v>
      </c>
      <c r="Y411" s="41">
        <f t="shared" si="121"/>
        <v>-0.27017794155176134</v>
      </c>
      <c r="Z411" s="41">
        <f t="shared" si="115"/>
        <v>-0.20484450454883973</v>
      </c>
      <c r="AD411" s="48"/>
      <c r="AE411" s="45">
        <f t="shared" si="125"/>
        <v>6.6374999999999984</v>
      </c>
      <c r="AF411" s="45">
        <f t="shared" si="126"/>
        <v>0.35762934722978201</v>
      </c>
      <c r="AG411" s="27">
        <f t="shared" si="127"/>
        <v>7.3527586944595624</v>
      </c>
      <c r="AH411" s="27">
        <f t="shared" si="128"/>
        <v>5.9222413055404344</v>
      </c>
      <c r="AI411" s="49"/>
    </row>
    <row r="412" spans="1:35" x14ac:dyDescent="0.2">
      <c r="A412" s="14" t="s">
        <v>22</v>
      </c>
      <c r="B412" s="15">
        <v>40764</v>
      </c>
      <c r="C412" s="16">
        <v>6.03</v>
      </c>
      <c r="D412" s="16">
        <v>5.69</v>
      </c>
      <c r="E412" s="16">
        <v>6.07</v>
      </c>
      <c r="F412" s="16">
        <f t="shared" si="116"/>
        <v>0.20999999999999996</v>
      </c>
      <c r="G412" s="14">
        <f t="shared" si="117"/>
        <v>0.20999999999999996</v>
      </c>
      <c r="H412" s="14" t="str">
        <f t="shared" si="118"/>
        <v/>
      </c>
      <c r="I412" s="16">
        <f t="shared" si="122"/>
        <v>22.297297297297305</v>
      </c>
      <c r="K412" s="46"/>
      <c r="L412" s="16">
        <f t="shared" si="112"/>
        <v>7</v>
      </c>
      <c r="M412" s="16">
        <f t="shared" si="113"/>
        <v>5.69</v>
      </c>
      <c r="N412" s="28">
        <f t="shared" si="114"/>
        <v>0.25954198473282442</v>
      </c>
      <c r="O412" s="28">
        <f t="shared" si="123"/>
        <v>0.15328817933218503</v>
      </c>
      <c r="P412" s="28">
        <f t="shared" si="111"/>
        <v>0.15328817933218503</v>
      </c>
      <c r="Q412" s="28">
        <f t="shared" si="124"/>
        <v>0.16712074849054037</v>
      </c>
      <c r="T412" s="47"/>
      <c r="U412" s="41">
        <f t="shared" si="119"/>
        <v>6.4130317195805073</v>
      </c>
      <c r="W412" s="41">
        <f t="shared" si="120"/>
        <v>6.6864703944617814</v>
      </c>
      <c r="Y412" s="41">
        <f t="shared" si="121"/>
        <v>-0.27343867488127405</v>
      </c>
      <c r="Z412" s="41">
        <f t="shared" si="115"/>
        <v>-0.18851114529810931</v>
      </c>
      <c r="AD412" s="48"/>
      <c r="AE412" s="45">
        <f t="shared" si="125"/>
        <v>6.6784999999999997</v>
      </c>
      <c r="AF412" s="45">
        <f t="shared" si="126"/>
        <v>0.3520834418145789</v>
      </c>
      <c r="AG412" s="27">
        <f t="shared" si="127"/>
        <v>7.3826668836291578</v>
      </c>
      <c r="AH412" s="27">
        <f t="shared" si="128"/>
        <v>5.9743331163708415</v>
      </c>
      <c r="AI412" s="49"/>
    </row>
    <row r="413" spans="1:35" x14ac:dyDescent="0.2">
      <c r="A413" s="14" t="s">
        <v>22</v>
      </c>
      <c r="B413" s="15">
        <v>40763</v>
      </c>
      <c r="C413" s="16">
        <v>5.82</v>
      </c>
      <c r="D413" s="16">
        <v>5.81</v>
      </c>
      <c r="E413" s="16">
        <v>6.1</v>
      </c>
      <c r="F413" s="16">
        <f t="shared" si="116"/>
        <v>-0.37999999999999989</v>
      </c>
      <c r="G413" s="14" t="str">
        <f t="shared" si="117"/>
        <v/>
      </c>
      <c r="H413" s="14">
        <f t="shared" si="118"/>
        <v>0.37999999999999989</v>
      </c>
      <c r="I413" s="16">
        <f t="shared" si="122"/>
        <v>18.439716312056746</v>
      </c>
      <c r="K413" s="46"/>
      <c r="L413" s="16">
        <f t="shared" si="112"/>
        <v>7</v>
      </c>
      <c r="M413" s="16">
        <f t="shared" si="113"/>
        <v>5.81</v>
      </c>
      <c r="N413" s="28">
        <f t="shared" si="114"/>
        <v>8.4033613445383803E-3</v>
      </c>
      <c r="O413" s="28">
        <f t="shared" si="123"/>
        <v>0.154316271963331</v>
      </c>
      <c r="P413" s="28">
        <f t="shared" si="111"/>
        <v>0.154316271963331</v>
      </c>
      <c r="Q413" s="28">
        <f t="shared" si="124"/>
        <v>0.15927013016796299</v>
      </c>
      <c r="T413" s="47"/>
      <c r="U413" s="41">
        <f t="shared" si="119"/>
        <v>6.4826738504133274</v>
      </c>
      <c r="W413" s="41">
        <f t="shared" si="120"/>
        <v>6.738988026018724</v>
      </c>
      <c r="Y413" s="41">
        <f t="shared" si="121"/>
        <v>-0.2563141756053966</v>
      </c>
      <c r="Z413" s="41">
        <f t="shared" si="115"/>
        <v>-0.16727926290231809</v>
      </c>
      <c r="AD413" s="48"/>
      <c r="AE413" s="45">
        <f t="shared" si="125"/>
        <v>6.7264999999999988</v>
      </c>
      <c r="AF413" s="45">
        <f t="shared" si="126"/>
        <v>0.32478108011397461</v>
      </c>
      <c r="AG413" s="27">
        <f t="shared" si="127"/>
        <v>7.3760621602279484</v>
      </c>
      <c r="AH413" s="27">
        <f t="shared" si="128"/>
        <v>6.0769378397720493</v>
      </c>
      <c r="AI413" s="49"/>
    </row>
    <row r="414" spans="1:35" x14ac:dyDescent="0.2">
      <c r="A414" s="14" t="s">
        <v>22</v>
      </c>
      <c r="B414" s="15">
        <v>40760</v>
      </c>
      <c r="C414" s="16">
        <v>6.2</v>
      </c>
      <c r="D414" s="16">
        <v>6.05</v>
      </c>
      <c r="E414" s="16">
        <v>6.29</v>
      </c>
      <c r="F414" s="16">
        <f t="shared" si="116"/>
        <v>-6.9999999999999396E-2</v>
      </c>
      <c r="G414" s="14" t="str">
        <f t="shared" si="117"/>
        <v/>
      </c>
      <c r="H414" s="14">
        <f t="shared" si="118"/>
        <v>6.9999999999999396E-2</v>
      </c>
      <c r="I414" s="16">
        <f t="shared" si="122"/>
        <v>23.636363636363626</v>
      </c>
      <c r="K414" s="46"/>
      <c r="L414" s="16">
        <f t="shared" si="112"/>
        <v>7</v>
      </c>
      <c r="M414" s="16">
        <f t="shared" si="113"/>
        <v>6.01</v>
      </c>
      <c r="N414" s="28">
        <f t="shared" si="114"/>
        <v>0.19191919191919227</v>
      </c>
      <c r="O414" s="28">
        <f t="shared" si="123"/>
        <v>0.239057239057239</v>
      </c>
      <c r="P414" s="28">
        <f t="shared" si="111"/>
        <v>0.239057239057239</v>
      </c>
      <c r="Q414" s="28">
        <f t="shared" si="124"/>
        <v>0.17602009486954406</v>
      </c>
      <c r="T414" s="47"/>
      <c r="U414" s="41">
        <f t="shared" si="119"/>
        <v>6.6031600050339332</v>
      </c>
      <c r="W414" s="41">
        <f t="shared" si="120"/>
        <v>6.8125070681002224</v>
      </c>
      <c r="Y414" s="41">
        <f t="shared" si="121"/>
        <v>-0.20934706306628925</v>
      </c>
      <c r="Z414" s="41">
        <f t="shared" si="115"/>
        <v>-0.14502053472654844</v>
      </c>
      <c r="AD414" s="48"/>
      <c r="AE414" s="45">
        <f t="shared" si="125"/>
        <v>6.7879999999999994</v>
      </c>
      <c r="AF414" s="45">
        <f t="shared" si="126"/>
        <v>0.25660475443763708</v>
      </c>
      <c r="AG414" s="27">
        <f t="shared" si="127"/>
        <v>7.3012095088752735</v>
      </c>
      <c r="AH414" s="27">
        <f t="shared" si="128"/>
        <v>6.2747904911247252</v>
      </c>
      <c r="AI414" s="49"/>
    </row>
    <row r="415" spans="1:35" x14ac:dyDescent="0.2">
      <c r="A415" s="14" t="s">
        <v>22</v>
      </c>
      <c r="B415" s="15">
        <v>40759</v>
      </c>
      <c r="C415" s="16">
        <v>6.27</v>
      </c>
      <c r="D415" s="16">
        <v>6.27</v>
      </c>
      <c r="E415" s="16">
        <v>6.46</v>
      </c>
      <c r="F415" s="16">
        <f t="shared" si="116"/>
        <v>0</v>
      </c>
      <c r="G415" s="14" t="str">
        <f t="shared" si="117"/>
        <v/>
      </c>
      <c r="H415" s="14" t="str">
        <f t="shared" si="118"/>
        <v/>
      </c>
      <c r="I415" s="16">
        <f t="shared" si="122"/>
        <v>22.033898305084747</v>
      </c>
      <c r="K415" s="46"/>
      <c r="L415" s="16">
        <f t="shared" si="112"/>
        <v>7</v>
      </c>
      <c r="M415" s="16">
        <f t="shared" si="113"/>
        <v>6.01</v>
      </c>
      <c r="N415" s="28">
        <f t="shared" si="114"/>
        <v>0.26262626262626237</v>
      </c>
      <c r="O415" s="28">
        <f t="shared" si="123"/>
        <v>0.17508417508417493</v>
      </c>
      <c r="P415" s="28">
        <f t="shared" si="111"/>
        <v>0.17508417508417493</v>
      </c>
      <c r="Q415" s="28">
        <f t="shared" si="124"/>
        <v>0.19640904839366113</v>
      </c>
      <c r="T415" s="47"/>
      <c r="U415" s="41">
        <f t="shared" si="119"/>
        <v>6.6764618241310121</v>
      </c>
      <c r="W415" s="41">
        <f t="shared" si="120"/>
        <v>6.8615076335482401</v>
      </c>
      <c r="Y415" s="41">
        <f t="shared" si="121"/>
        <v>-0.18504580941722804</v>
      </c>
      <c r="Z415" s="41">
        <f t="shared" si="115"/>
        <v>-0.12893890264161323</v>
      </c>
      <c r="AD415" s="48"/>
      <c r="AE415" s="45">
        <f t="shared" si="125"/>
        <v>6.8354999999999988</v>
      </c>
      <c r="AF415" s="45">
        <f t="shared" si="126"/>
        <v>0.22990160938975626</v>
      </c>
      <c r="AG415" s="27">
        <f t="shared" si="127"/>
        <v>7.2953032187795115</v>
      </c>
      <c r="AH415" s="27">
        <f t="shared" si="128"/>
        <v>6.3756967812204861</v>
      </c>
      <c r="AI415" s="49"/>
    </row>
    <row r="416" spans="1:35" x14ac:dyDescent="0.2">
      <c r="A416" s="14" t="s">
        <v>22</v>
      </c>
      <c r="B416" s="15">
        <v>40758</v>
      </c>
      <c r="C416" s="16">
        <v>6.27</v>
      </c>
      <c r="D416" s="16">
        <v>6.01</v>
      </c>
      <c r="E416" s="16">
        <v>6.5</v>
      </c>
      <c r="F416" s="16">
        <f t="shared" si="116"/>
        <v>-0.28000000000000025</v>
      </c>
      <c r="G416" s="14" t="str">
        <f t="shared" si="117"/>
        <v/>
      </c>
      <c r="H416" s="14">
        <f t="shared" si="118"/>
        <v>0.28000000000000025</v>
      </c>
      <c r="I416" s="16">
        <f t="shared" si="122"/>
        <v>20.312499999999972</v>
      </c>
      <c r="K416" s="46"/>
      <c r="L416" s="16">
        <f t="shared" si="112"/>
        <v>7</v>
      </c>
      <c r="M416" s="16">
        <f t="shared" si="113"/>
        <v>6.01</v>
      </c>
      <c r="N416" s="28">
        <f t="shared" si="114"/>
        <v>0.26262626262626237</v>
      </c>
      <c r="O416" s="28">
        <f t="shared" si="123"/>
        <v>0.11385787701577189</v>
      </c>
      <c r="P416" s="28">
        <f t="shared" si="111"/>
        <v>0.11385787701577189</v>
      </c>
      <c r="Q416" s="28">
        <f t="shared" si="124"/>
        <v>0.24742290472313214</v>
      </c>
      <c r="T416" s="47"/>
      <c r="U416" s="41">
        <f t="shared" si="119"/>
        <v>6.7503639739730144</v>
      </c>
      <c r="W416" s="41">
        <f t="shared" si="120"/>
        <v>6.9088282442320992</v>
      </c>
      <c r="Y416" s="41">
        <f t="shared" si="121"/>
        <v>-0.15846427025908483</v>
      </c>
      <c r="Z416" s="41">
        <f t="shared" si="115"/>
        <v>-0.1149121759477095</v>
      </c>
      <c r="AD416" s="48"/>
      <c r="AE416" s="45">
        <f t="shared" si="125"/>
        <v>6.8804999999999978</v>
      </c>
      <c r="AF416" s="45">
        <f t="shared" si="126"/>
        <v>0.20108393769766902</v>
      </c>
      <c r="AG416" s="27">
        <f t="shared" si="127"/>
        <v>7.2826678753953358</v>
      </c>
      <c r="AH416" s="27">
        <f t="shared" si="128"/>
        <v>6.4783321246046599</v>
      </c>
      <c r="AI416" s="49"/>
    </row>
    <row r="417" spans="1:35" x14ac:dyDescent="0.2">
      <c r="A417" s="14" t="s">
        <v>22</v>
      </c>
      <c r="B417" s="15">
        <v>40757</v>
      </c>
      <c r="C417" s="16">
        <v>6.55</v>
      </c>
      <c r="D417" s="16">
        <v>6.55</v>
      </c>
      <c r="E417" s="16">
        <v>6.75</v>
      </c>
      <c r="F417" s="16">
        <f t="shared" si="116"/>
        <v>-0.19000000000000039</v>
      </c>
      <c r="G417" s="14" t="str">
        <f t="shared" si="117"/>
        <v/>
      </c>
      <c r="H417" s="14">
        <f t="shared" si="118"/>
        <v>0.19000000000000039</v>
      </c>
      <c r="I417" s="16">
        <f t="shared" si="122"/>
        <v>26.73267326732676</v>
      </c>
      <c r="K417" s="46"/>
      <c r="L417" s="16">
        <f t="shared" si="112"/>
        <v>7.05</v>
      </c>
      <c r="M417" s="16">
        <f t="shared" si="113"/>
        <v>6.55</v>
      </c>
      <c r="N417" s="28">
        <f t="shared" si="114"/>
        <v>0</v>
      </c>
      <c r="O417" s="28">
        <f t="shared" si="123"/>
        <v>0.1140350877192982</v>
      </c>
      <c r="P417" s="28">
        <f t="shared" si="111"/>
        <v>0.1140350877192982</v>
      </c>
      <c r="Q417" s="28">
        <f t="shared" si="124"/>
        <v>0.31920915244922943</v>
      </c>
      <c r="T417" s="47"/>
      <c r="U417" s="41">
        <f t="shared" si="119"/>
        <v>6.8377028783317453</v>
      </c>
      <c r="W417" s="41">
        <f t="shared" si="120"/>
        <v>6.9599345037706675</v>
      </c>
      <c r="Y417" s="41">
        <f t="shared" si="121"/>
        <v>-0.12223162543892219</v>
      </c>
      <c r="Z417" s="41">
        <f t="shared" si="115"/>
        <v>-0.10402415236986567</v>
      </c>
      <c r="AD417" s="48"/>
      <c r="AE417" s="45">
        <f t="shared" si="125"/>
        <v>6.926499999999999</v>
      </c>
      <c r="AF417" s="45">
        <f t="shared" si="126"/>
        <v>0.15643768727515764</v>
      </c>
      <c r="AG417" s="27">
        <f t="shared" si="127"/>
        <v>7.2393753745503142</v>
      </c>
      <c r="AH417" s="27">
        <f t="shared" si="128"/>
        <v>6.6136246254496838</v>
      </c>
      <c r="AI417" s="49"/>
    </row>
    <row r="418" spans="1:35" x14ac:dyDescent="0.2">
      <c r="A418" s="14" t="s">
        <v>22</v>
      </c>
      <c r="B418" s="15">
        <v>40756</v>
      </c>
      <c r="C418" s="16">
        <v>6.74</v>
      </c>
      <c r="D418" s="16">
        <v>6.74</v>
      </c>
      <c r="E418" s="16">
        <v>6.94</v>
      </c>
      <c r="F418" s="16">
        <f t="shared" si="116"/>
        <v>-6.9999999999999396E-2</v>
      </c>
      <c r="G418" s="14" t="str">
        <f t="shared" si="117"/>
        <v/>
      </c>
      <c r="H418" s="14">
        <f t="shared" si="118"/>
        <v>6.9999999999999396E-2</v>
      </c>
      <c r="I418" s="16">
        <f t="shared" si="122"/>
        <v>35.294117647058826</v>
      </c>
      <c r="K418" s="46"/>
      <c r="L418" s="16">
        <f t="shared" si="112"/>
        <v>7.09</v>
      </c>
      <c r="M418" s="16">
        <f t="shared" si="113"/>
        <v>6.71</v>
      </c>
      <c r="N418" s="28">
        <f t="shared" si="114"/>
        <v>7.8947368421053307E-2</v>
      </c>
      <c r="O418" s="28">
        <f t="shared" si="123"/>
        <v>0.23806609547123636</v>
      </c>
      <c r="P418" s="28">
        <f t="shared" si="111"/>
        <v>0.23806609547123636</v>
      </c>
      <c r="Q418" s="28">
        <f t="shared" si="124"/>
        <v>0.39473924752819667</v>
      </c>
      <c r="T418" s="47"/>
      <c r="U418" s="41">
        <f t="shared" si="119"/>
        <v>6.8900124925738808</v>
      </c>
      <c r="W418" s="41">
        <f t="shared" si="120"/>
        <v>6.9927292640723211</v>
      </c>
      <c r="Y418" s="41">
        <f t="shared" si="121"/>
        <v>-0.10271677149844027</v>
      </c>
      <c r="Z418" s="41">
        <f t="shared" si="115"/>
        <v>-9.9472284102601533E-2</v>
      </c>
      <c r="AD418" s="48"/>
      <c r="AE418" s="45">
        <f t="shared" si="125"/>
        <v>6.9595000000000002</v>
      </c>
      <c r="AF418" s="45">
        <f t="shared" si="126"/>
        <v>0.1425298214409883</v>
      </c>
      <c r="AG418" s="27">
        <f t="shared" si="127"/>
        <v>7.2445596428819767</v>
      </c>
      <c r="AH418" s="27">
        <f t="shared" si="128"/>
        <v>6.6744403571180237</v>
      </c>
      <c r="AI418" s="49"/>
    </row>
    <row r="419" spans="1:35" x14ac:dyDescent="0.2">
      <c r="A419" s="14" t="s">
        <v>22</v>
      </c>
      <c r="B419" s="15">
        <v>40753</v>
      </c>
      <c r="C419" s="16">
        <v>6.81</v>
      </c>
      <c r="D419" s="16">
        <v>6.76</v>
      </c>
      <c r="E419" s="16">
        <v>6.85</v>
      </c>
      <c r="F419" s="16">
        <f t="shared" si="116"/>
        <v>-6.0000000000000497E-2</v>
      </c>
      <c r="G419" s="14" t="str">
        <f t="shared" si="117"/>
        <v/>
      </c>
      <c r="H419" s="14">
        <f t="shared" si="118"/>
        <v>6.0000000000000497E-2</v>
      </c>
      <c r="I419" s="16">
        <f t="shared" si="122"/>
        <v>35.714285714285694</v>
      </c>
      <c r="K419" s="46"/>
      <c r="L419" s="16">
        <f t="shared" si="112"/>
        <v>7.09</v>
      </c>
      <c r="M419" s="16">
        <f t="shared" si="113"/>
        <v>6.71</v>
      </c>
      <c r="N419" s="28">
        <f t="shared" si="114"/>
        <v>0.26315789473684126</v>
      </c>
      <c r="O419" s="28">
        <f t="shared" si="123"/>
        <v>0.34100200667782427</v>
      </c>
      <c r="P419" s="28">
        <f t="shared" si="111"/>
        <v>0.34100200667782427</v>
      </c>
      <c r="Q419" s="28">
        <f t="shared" si="124"/>
        <v>0.43478034942160376</v>
      </c>
      <c r="T419" s="47"/>
      <c r="U419" s="41">
        <f t="shared" si="119"/>
        <v>6.9172874912236777</v>
      </c>
      <c r="W419" s="41">
        <f t="shared" si="120"/>
        <v>7.0129476051981072</v>
      </c>
      <c r="Y419" s="41">
        <f t="shared" si="121"/>
        <v>-9.5660113974429528E-2</v>
      </c>
      <c r="Z419" s="41">
        <f t="shared" si="115"/>
        <v>-9.866116225364184E-2</v>
      </c>
      <c r="AD419" s="48"/>
      <c r="AE419" s="45">
        <f t="shared" si="125"/>
        <v>6.9850000000000012</v>
      </c>
      <c r="AF419" s="45">
        <f t="shared" si="126"/>
        <v>0.14654350889752851</v>
      </c>
      <c r="AG419" s="27">
        <f t="shared" si="127"/>
        <v>7.2780870177950581</v>
      </c>
      <c r="AH419" s="27">
        <f t="shared" si="128"/>
        <v>6.6919129822049443</v>
      </c>
      <c r="AI419" s="49"/>
    </row>
    <row r="420" spans="1:35" x14ac:dyDescent="0.2">
      <c r="A420" s="14" t="s">
        <v>22</v>
      </c>
      <c r="B420" s="15">
        <v>40752</v>
      </c>
      <c r="C420" s="16">
        <v>6.87</v>
      </c>
      <c r="D420" s="16">
        <v>6.81</v>
      </c>
      <c r="E420" s="16">
        <v>6.95</v>
      </c>
      <c r="F420" s="16">
        <f t="shared" si="116"/>
        <v>-3.0000000000000249E-2</v>
      </c>
      <c r="G420" s="14" t="str">
        <f t="shared" si="117"/>
        <v/>
      </c>
      <c r="H420" s="14">
        <f t="shared" si="118"/>
        <v>3.0000000000000249E-2</v>
      </c>
      <c r="I420" s="16">
        <f t="shared" si="122"/>
        <v>34.090909090909065</v>
      </c>
      <c r="K420" s="46"/>
      <c r="L420" s="16">
        <f t="shared" si="112"/>
        <v>7.14</v>
      </c>
      <c r="M420" s="16">
        <f t="shared" si="113"/>
        <v>6.71</v>
      </c>
      <c r="N420" s="28">
        <f t="shared" si="114"/>
        <v>0.3720930232558145</v>
      </c>
      <c r="O420" s="28">
        <f t="shared" si="123"/>
        <v>0.43015345673152999</v>
      </c>
      <c r="P420" s="28">
        <f t="shared" si="111"/>
        <v>0.43015345673152999</v>
      </c>
      <c r="Q420" s="28">
        <f t="shared" si="124"/>
        <v>0.43818488635764385</v>
      </c>
      <c r="T420" s="47"/>
      <c r="U420" s="41">
        <f t="shared" si="119"/>
        <v>6.9367943078098007</v>
      </c>
      <c r="W420" s="41">
        <f t="shared" si="120"/>
        <v>7.0291834136139562</v>
      </c>
      <c r="Y420" s="41">
        <f t="shared" si="121"/>
        <v>-9.2389105804155491E-2</v>
      </c>
      <c r="Z420" s="41">
        <f t="shared" si="115"/>
        <v>-9.9411424323444908E-2</v>
      </c>
      <c r="AD420" s="48"/>
      <c r="AE420" s="45">
        <f t="shared" si="125"/>
        <v>7.0024999999999995</v>
      </c>
      <c r="AF420" s="45">
        <f t="shared" si="126"/>
        <v>0.14549484526951464</v>
      </c>
      <c r="AG420" s="27">
        <f t="shared" si="127"/>
        <v>7.2934896905390287</v>
      </c>
      <c r="AH420" s="27">
        <f t="shared" si="128"/>
        <v>6.7115103094609703</v>
      </c>
      <c r="AI420" s="49"/>
    </row>
    <row r="421" spans="1:35" x14ac:dyDescent="0.2">
      <c r="A421" s="14" t="s">
        <v>22</v>
      </c>
      <c r="B421" s="15">
        <v>40751</v>
      </c>
      <c r="C421" s="16">
        <v>6.9</v>
      </c>
      <c r="D421" s="16">
        <v>6.86</v>
      </c>
      <c r="E421" s="16">
        <v>6.96</v>
      </c>
      <c r="F421" s="16">
        <f t="shared" si="116"/>
        <v>-6.9999999999999396E-2</v>
      </c>
      <c r="G421" s="14" t="str">
        <f t="shared" si="117"/>
        <v/>
      </c>
      <c r="H421" s="14">
        <f t="shared" si="118"/>
        <v>6.9999999999999396E-2</v>
      </c>
      <c r="I421" s="16">
        <f t="shared" si="122"/>
        <v>34.482758620689665</v>
      </c>
      <c r="K421" s="46"/>
      <c r="L421" s="16">
        <f t="shared" si="112"/>
        <v>7.2</v>
      </c>
      <c r="M421" s="16">
        <f t="shared" si="113"/>
        <v>6.71</v>
      </c>
      <c r="N421" s="28">
        <f t="shared" si="114"/>
        <v>0.38775510204081698</v>
      </c>
      <c r="O421" s="28">
        <f t="shared" si="123"/>
        <v>0.47278911564625847</v>
      </c>
      <c r="P421" s="28">
        <f t="shared" si="111"/>
        <v>0.47278911564625847</v>
      </c>
      <c r="Q421" s="28">
        <f t="shared" si="124"/>
        <v>0.39412950365331312</v>
      </c>
      <c r="T421" s="47"/>
      <c r="U421" s="41">
        <f t="shared" si="119"/>
        <v>6.9489387274115826</v>
      </c>
      <c r="W421" s="41">
        <f t="shared" si="120"/>
        <v>7.0419180867030731</v>
      </c>
      <c r="Y421" s="41">
        <f t="shared" si="121"/>
        <v>-9.2979359291490482E-2</v>
      </c>
      <c r="Z421" s="41">
        <f t="shared" si="115"/>
        <v>-0.10116700395326725</v>
      </c>
      <c r="AD421" s="48"/>
      <c r="AE421" s="45">
        <f t="shared" si="125"/>
        <v>7.019499999999999</v>
      </c>
      <c r="AF421" s="45">
        <f t="shared" si="126"/>
        <v>0.14884471774302241</v>
      </c>
      <c r="AG421" s="27">
        <f t="shared" si="127"/>
        <v>7.3171894354860436</v>
      </c>
      <c r="AH421" s="27">
        <f t="shared" si="128"/>
        <v>6.7218105645139543</v>
      </c>
      <c r="AI421" s="49"/>
    </row>
    <row r="422" spans="1:35" x14ac:dyDescent="0.2">
      <c r="A422" s="14" t="s">
        <v>22</v>
      </c>
      <c r="B422" s="15">
        <v>40750</v>
      </c>
      <c r="C422" s="16">
        <v>6.97</v>
      </c>
      <c r="D422" s="16">
        <v>6.96</v>
      </c>
      <c r="E422" s="16">
        <v>7</v>
      </c>
      <c r="F422" s="16">
        <f t="shared" si="116"/>
        <v>9.9999999999997868E-3</v>
      </c>
      <c r="G422" s="14">
        <f t="shared" si="117"/>
        <v>9.9999999999997868E-3</v>
      </c>
      <c r="H422" s="14" t="str">
        <f t="shared" si="118"/>
        <v/>
      </c>
      <c r="I422" s="16">
        <f t="shared" si="122"/>
        <v>36.585365853658509</v>
      </c>
      <c r="K422" s="46"/>
      <c r="L422" s="16">
        <f t="shared" si="112"/>
        <v>7.2</v>
      </c>
      <c r="M422" s="16">
        <f t="shared" si="113"/>
        <v>6.71</v>
      </c>
      <c r="N422" s="28">
        <f t="shared" si="114"/>
        <v>0.53061224489795855</v>
      </c>
      <c r="O422" s="28">
        <f t="shared" si="123"/>
        <v>0.49168556311413442</v>
      </c>
      <c r="P422" s="28">
        <f t="shared" ref="P422:P485" si="129">O422</f>
        <v>0.49168556311413442</v>
      </c>
      <c r="Q422" s="28">
        <f t="shared" si="124"/>
        <v>0.31941973370544802</v>
      </c>
      <c r="T422" s="47"/>
      <c r="U422" s="41">
        <f t="shared" si="119"/>
        <v>6.957836677850052</v>
      </c>
      <c r="W422" s="41">
        <f t="shared" si="120"/>
        <v>7.053271533639319</v>
      </c>
      <c r="Y422" s="41">
        <f t="shared" si="121"/>
        <v>-9.5434855789267026E-2</v>
      </c>
      <c r="Z422" s="41">
        <f t="shared" si="115"/>
        <v>-0.10321391511871143</v>
      </c>
      <c r="AD422" s="48"/>
      <c r="AE422" s="45">
        <f t="shared" si="125"/>
        <v>7.0359999999999987</v>
      </c>
      <c r="AF422" s="45">
        <f t="shared" si="126"/>
        <v>0.15291827882892225</v>
      </c>
      <c r="AG422" s="27">
        <f t="shared" si="127"/>
        <v>7.3418365576578433</v>
      </c>
      <c r="AH422" s="27">
        <f t="shared" si="128"/>
        <v>6.7301634423421541</v>
      </c>
      <c r="AI422" s="49"/>
    </row>
    <row r="423" spans="1:35" x14ac:dyDescent="0.2">
      <c r="A423" s="14" t="s">
        <v>22</v>
      </c>
      <c r="B423" s="15">
        <v>40749</v>
      </c>
      <c r="C423" s="16">
        <v>6.96</v>
      </c>
      <c r="D423" s="16">
        <v>6.95</v>
      </c>
      <c r="E423" s="16">
        <v>7</v>
      </c>
      <c r="F423" s="16">
        <f t="shared" si="116"/>
        <v>9.9999999999997868E-3</v>
      </c>
      <c r="G423" s="14">
        <f t="shared" si="117"/>
        <v>9.9999999999997868E-3</v>
      </c>
      <c r="H423" s="14" t="str">
        <f t="shared" si="118"/>
        <v/>
      </c>
      <c r="I423" s="16">
        <f t="shared" si="122"/>
        <v>34.939759036144579</v>
      </c>
      <c r="K423" s="46"/>
      <c r="L423" s="16">
        <f t="shared" si="112"/>
        <v>7.21</v>
      </c>
      <c r="M423" s="16">
        <f t="shared" si="113"/>
        <v>6.71</v>
      </c>
      <c r="N423" s="28">
        <f t="shared" si="114"/>
        <v>0.5</v>
      </c>
      <c r="O423" s="28">
        <f t="shared" si="123"/>
        <v>0.43827160493827183</v>
      </c>
      <c r="P423" s="28">
        <f t="shared" si="129"/>
        <v>0.43827160493827183</v>
      </c>
      <c r="Q423" s="28">
        <f t="shared" si="124"/>
        <v>0.24066800024246843</v>
      </c>
      <c r="T423" s="47"/>
      <c r="U423" s="41">
        <f t="shared" si="119"/>
        <v>6.9556251647318801</v>
      </c>
      <c r="W423" s="41">
        <f t="shared" si="120"/>
        <v>7.0599332563304644</v>
      </c>
      <c r="Y423" s="41">
        <f t="shared" si="121"/>
        <v>-0.10430809159858434</v>
      </c>
      <c r="Z423" s="41">
        <f t="shared" si="115"/>
        <v>-0.10515867995107253</v>
      </c>
      <c r="AD423" s="48"/>
      <c r="AE423" s="45">
        <f t="shared" si="125"/>
        <v>7.0454999999999988</v>
      </c>
      <c r="AF423" s="45">
        <f t="shared" si="126"/>
        <v>0.1544174536767137</v>
      </c>
      <c r="AG423" s="27">
        <f t="shared" si="127"/>
        <v>7.3543349073534259</v>
      </c>
      <c r="AH423" s="27">
        <f t="shared" si="128"/>
        <v>6.7366650926465717</v>
      </c>
      <c r="AI423" s="49"/>
    </row>
    <row r="424" spans="1:35" x14ac:dyDescent="0.2">
      <c r="A424" s="14" t="s">
        <v>22</v>
      </c>
      <c r="B424" s="15">
        <v>40746</v>
      </c>
      <c r="C424" s="16">
        <v>6.95</v>
      </c>
      <c r="D424" s="16">
        <v>6.92</v>
      </c>
      <c r="E424" s="16">
        <v>6.97</v>
      </c>
      <c r="F424" s="16">
        <f t="shared" si="116"/>
        <v>4.0000000000000036E-2</v>
      </c>
      <c r="G424" s="14">
        <f t="shared" si="117"/>
        <v>4.0000000000000036E-2</v>
      </c>
      <c r="H424" s="14" t="str">
        <f t="shared" si="118"/>
        <v/>
      </c>
      <c r="I424" s="16">
        <f t="shared" si="122"/>
        <v>32.558139534883736</v>
      </c>
      <c r="K424" s="46"/>
      <c r="L424" s="16">
        <f t="shared" ref="L424:L487" si="130">MAX(E424:E437)</f>
        <v>7.25</v>
      </c>
      <c r="M424" s="16">
        <f t="shared" ref="M424:M487" si="131">MIN(D424:D437)</f>
        <v>6.71</v>
      </c>
      <c r="N424" s="28">
        <f t="shared" ref="N424:N487" si="132">(C424-M424)/(L424-M424)</f>
        <v>0.44444444444444481</v>
      </c>
      <c r="O424" s="28">
        <f t="shared" si="123"/>
        <v>0.35802469135802473</v>
      </c>
      <c r="P424" s="28">
        <f t="shared" si="129"/>
        <v>0.35802469135802473</v>
      </c>
      <c r="Q424" s="28">
        <f t="shared" si="124"/>
        <v>0.20380473217352665</v>
      </c>
      <c r="T424" s="47"/>
      <c r="U424" s="41">
        <f t="shared" si="119"/>
        <v>6.9548297401376766</v>
      </c>
      <c r="W424" s="41">
        <f t="shared" si="120"/>
        <v>7.0679279168369016</v>
      </c>
      <c r="Y424" s="41">
        <f t="shared" si="121"/>
        <v>-0.11309817669922495</v>
      </c>
      <c r="Z424" s="41">
        <f t="shared" si="115"/>
        <v>-0.10537132703919458</v>
      </c>
      <c r="AD424" s="48"/>
      <c r="AE424" s="45">
        <f t="shared" si="125"/>
        <v>7.0510000000000002</v>
      </c>
      <c r="AF424" s="45">
        <f t="shared" si="126"/>
        <v>0.15322858741109643</v>
      </c>
      <c r="AG424" s="27">
        <f t="shared" si="127"/>
        <v>7.3574571748221933</v>
      </c>
      <c r="AH424" s="27">
        <f t="shared" si="128"/>
        <v>6.744542825177807</v>
      </c>
      <c r="AI424" s="49"/>
    </row>
    <row r="425" spans="1:35" x14ac:dyDescent="0.2">
      <c r="A425" s="14" t="s">
        <v>22</v>
      </c>
      <c r="B425" s="15">
        <v>40745</v>
      </c>
      <c r="C425" s="16">
        <v>6.91</v>
      </c>
      <c r="D425" s="16">
        <v>6.85</v>
      </c>
      <c r="E425" s="16">
        <v>6.91</v>
      </c>
      <c r="F425" s="16">
        <f t="shared" si="116"/>
        <v>6.0000000000000497E-2</v>
      </c>
      <c r="G425" s="14">
        <f t="shared" si="117"/>
        <v>6.0000000000000497E-2</v>
      </c>
      <c r="H425" s="14" t="str">
        <f t="shared" si="118"/>
        <v/>
      </c>
      <c r="I425" s="16">
        <f t="shared" si="122"/>
        <v>36.26373626373627</v>
      </c>
      <c r="K425" s="46"/>
      <c r="L425" s="16">
        <f t="shared" si="130"/>
        <v>7.25</v>
      </c>
      <c r="M425" s="16">
        <f t="shared" si="131"/>
        <v>6.71</v>
      </c>
      <c r="N425" s="28">
        <f t="shared" si="132"/>
        <v>0.37037037037037068</v>
      </c>
      <c r="O425" s="28">
        <f t="shared" si="123"/>
        <v>0.20987654320987645</v>
      </c>
      <c r="P425" s="28">
        <f t="shared" si="129"/>
        <v>0.20987654320987645</v>
      </c>
      <c r="Q425" s="28">
        <f t="shared" si="124"/>
        <v>0.21021397829908484</v>
      </c>
      <c r="T425" s="47"/>
      <c r="U425" s="41">
        <f t="shared" si="119"/>
        <v>6.955707874708164</v>
      </c>
      <c r="W425" s="41">
        <f t="shared" si="120"/>
        <v>7.0773621501838537</v>
      </c>
      <c r="Y425" s="41">
        <f t="shared" si="121"/>
        <v>-0.12165427547568974</v>
      </c>
      <c r="Z425" s="41">
        <f t="shared" si="115"/>
        <v>-0.10343961462418699</v>
      </c>
      <c r="AD425" s="48"/>
      <c r="AE425" s="45">
        <f t="shared" si="125"/>
        <v>7.0584999999999996</v>
      </c>
      <c r="AF425" s="45">
        <f t="shared" si="126"/>
        <v>0.15176544402465278</v>
      </c>
      <c r="AG425" s="27">
        <f t="shared" si="127"/>
        <v>7.3620308880493051</v>
      </c>
      <c r="AH425" s="27">
        <f t="shared" si="128"/>
        <v>6.754969111950694</v>
      </c>
      <c r="AI425" s="49"/>
    </row>
    <row r="426" spans="1:35" x14ac:dyDescent="0.2">
      <c r="A426" s="14" t="s">
        <v>22</v>
      </c>
      <c r="B426" s="15">
        <v>40744</v>
      </c>
      <c r="C426" s="16">
        <v>6.85</v>
      </c>
      <c r="D426" s="16">
        <v>6.75</v>
      </c>
      <c r="E426" s="16">
        <v>6.89</v>
      </c>
      <c r="F426" s="16">
        <f t="shared" si="116"/>
        <v>0.13999999999999968</v>
      </c>
      <c r="G426" s="14">
        <f t="shared" si="117"/>
        <v>0.13999999999999968</v>
      </c>
      <c r="H426" s="14" t="str">
        <f t="shared" si="118"/>
        <v/>
      </c>
      <c r="I426" s="16">
        <f t="shared" si="122"/>
        <v>29.999999999999972</v>
      </c>
      <c r="K426" s="46"/>
      <c r="L426" s="16">
        <f t="shared" si="130"/>
        <v>7.25</v>
      </c>
      <c r="M426" s="16">
        <f t="shared" si="131"/>
        <v>6.71</v>
      </c>
      <c r="N426" s="28">
        <f t="shared" si="132"/>
        <v>0.25925925925925863</v>
      </c>
      <c r="O426" s="28">
        <f t="shared" si="123"/>
        <v>9.9240265906932648E-2</v>
      </c>
      <c r="P426" s="28">
        <f t="shared" si="129"/>
        <v>9.9240265906932648E-2</v>
      </c>
      <c r="Q426" s="28">
        <f t="shared" si="124"/>
        <v>0.25476349235214502</v>
      </c>
      <c r="T426" s="47"/>
      <c r="U426" s="41">
        <f t="shared" si="119"/>
        <v>6.9640183973823753</v>
      </c>
      <c r="W426" s="41">
        <f t="shared" si="120"/>
        <v>7.0907511221985615</v>
      </c>
      <c r="Y426" s="41">
        <f t="shared" si="121"/>
        <v>-0.12673272481618625</v>
      </c>
      <c r="Z426" s="41">
        <f t="shared" si="115"/>
        <v>-9.8885949411311291E-2</v>
      </c>
      <c r="AD426" s="48"/>
      <c r="AE426" s="45">
        <f t="shared" si="125"/>
        <v>7.0679999999999978</v>
      </c>
      <c r="AF426" s="45">
        <f t="shared" si="126"/>
        <v>0.14807430567117316</v>
      </c>
      <c r="AG426" s="27">
        <f t="shared" si="127"/>
        <v>7.364148611342344</v>
      </c>
      <c r="AH426" s="27">
        <f t="shared" si="128"/>
        <v>6.7718513886576517</v>
      </c>
      <c r="AI426" s="49"/>
    </row>
    <row r="427" spans="1:35" x14ac:dyDescent="0.2">
      <c r="A427" s="14" t="s">
        <v>22</v>
      </c>
      <c r="B427" s="15">
        <v>40743</v>
      </c>
      <c r="C427" s="16">
        <v>6.71</v>
      </c>
      <c r="D427" s="16">
        <v>6.71</v>
      </c>
      <c r="E427" s="16">
        <v>6.85</v>
      </c>
      <c r="F427" s="16">
        <f t="shared" si="116"/>
        <v>-7.0000000000000284E-2</v>
      </c>
      <c r="G427" s="14" t="str">
        <f t="shared" si="117"/>
        <v/>
      </c>
      <c r="H427" s="14">
        <f t="shared" si="118"/>
        <v>7.0000000000000284E-2</v>
      </c>
      <c r="I427" s="16">
        <f t="shared" si="122"/>
        <v>16.666666666666643</v>
      </c>
      <c r="K427" s="46"/>
      <c r="L427" s="16">
        <f t="shared" si="130"/>
        <v>7.28</v>
      </c>
      <c r="M427" s="16">
        <f t="shared" si="131"/>
        <v>6.71</v>
      </c>
      <c r="N427" s="28">
        <f t="shared" si="132"/>
        <v>0</v>
      </c>
      <c r="O427" s="28">
        <f t="shared" si="123"/>
        <v>9.7926895799236469E-2</v>
      </c>
      <c r="P427" s="28">
        <f t="shared" si="129"/>
        <v>9.7926895799236469E-2</v>
      </c>
      <c r="Q427" s="28">
        <f t="shared" si="124"/>
        <v>0.29556792144026189</v>
      </c>
      <c r="T427" s="47"/>
      <c r="U427" s="41">
        <f t="shared" si="119"/>
        <v>6.9847490150882621</v>
      </c>
      <c r="W427" s="41">
        <f t="shared" si="120"/>
        <v>7.110011211974447</v>
      </c>
      <c r="Y427" s="41">
        <f t="shared" si="121"/>
        <v>-0.1252621968861849</v>
      </c>
      <c r="Z427" s="41">
        <f t="shared" si="115"/>
        <v>-9.1924255560092538E-2</v>
      </c>
      <c r="AD427" s="48"/>
      <c r="AE427" s="45">
        <f t="shared" si="125"/>
        <v>7.0829999999999984</v>
      </c>
      <c r="AF427" s="45">
        <f t="shared" si="126"/>
        <v>0.14021768789992228</v>
      </c>
      <c r="AG427" s="27">
        <f t="shared" si="127"/>
        <v>7.3634353757998428</v>
      </c>
      <c r="AH427" s="27">
        <f t="shared" si="128"/>
        <v>6.8025646242001541</v>
      </c>
      <c r="AI427" s="49"/>
    </row>
    <row r="428" spans="1:35" x14ac:dyDescent="0.2">
      <c r="A428" s="14" t="s">
        <v>22</v>
      </c>
      <c r="B428" s="15">
        <v>40742</v>
      </c>
      <c r="C428" s="16">
        <v>6.78</v>
      </c>
      <c r="D428" s="16">
        <v>6.76</v>
      </c>
      <c r="E428" s="16">
        <v>6.95</v>
      </c>
      <c r="F428" s="16">
        <f t="shared" si="116"/>
        <v>-0.14999999999999947</v>
      </c>
      <c r="G428" s="14" t="str">
        <f t="shared" si="117"/>
        <v/>
      </c>
      <c r="H428" s="14">
        <f t="shared" si="118"/>
        <v>0.14999999999999947</v>
      </c>
      <c r="I428" s="16">
        <f t="shared" si="122"/>
        <v>25.641025641025649</v>
      </c>
      <c r="K428" s="46"/>
      <c r="L428" s="16">
        <f t="shared" si="130"/>
        <v>7.28</v>
      </c>
      <c r="M428" s="16">
        <f t="shared" si="131"/>
        <v>6.76</v>
      </c>
      <c r="N428" s="28">
        <f t="shared" si="132"/>
        <v>3.8461538461539317E-2</v>
      </c>
      <c r="O428" s="28">
        <f t="shared" si="123"/>
        <v>0.25395526459356293</v>
      </c>
      <c r="P428" s="28">
        <f t="shared" si="129"/>
        <v>0.25395526459356293</v>
      </c>
      <c r="Q428" s="28">
        <f t="shared" si="124"/>
        <v>0.33412051778009239</v>
      </c>
      <c r="T428" s="47"/>
      <c r="U428" s="41">
        <f t="shared" si="119"/>
        <v>7.0347033814679456</v>
      </c>
      <c r="W428" s="41">
        <f t="shared" si="120"/>
        <v>7.1420121089324029</v>
      </c>
      <c r="Y428" s="41">
        <f t="shared" si="121"/>
        <v>-0.1073087274644573</v>
      </c>
      <c r="Z428" s="41">
        <f t="shared" si="115"/>
        <v>-8.3589770228569449E-2</v>
      </c>
      <c r="AD428" s="48"/>
      <c r="AE428" s="45">
        <f t="shared" si="125"/>
        <v>7.1049999999999995</v>
      </c>
      <c r="AF428" s="45">
        <f t="shared" si="126"/>
        <v>0.11155716023635601</v>
      </c>
      <c r="AG428" s="27">
        <f t="shared" si="127"/>
        <v>7.3281143204727117</v>
      </c>
      <c r="AH428" s="27">
        <f t="shared" si="128"/>
        <v>6.8818856795272874</v>
      </c>
      <c r="AI428" s="49"/>
    </row>
    <row r="429" spans="1:35" x14ac:dyDescent="0.2">
      <c r="A429" s="14" t="s">
        <v>22</v>
      </c>
      <c r="B429" s="15">
        <v>40739</v>
      </c>
      <c r="C429" s="16">
        <v>6.93</v>
      </c>
      <c r="D429" s="16">
        <v>6.92</v>
      </c>
      <c r="E429" s="16">
        <v>6.98</v>
      </c>
      <c r="F429" s="16">
        <f t="shared" si="116"/>
        <v>-0.10000000000000053</v>
      </c>
      <c r="G429" s="14" t="str">
        <f t="shared" si="117"/>
        <v/>
      </c>
      <c r="H429" s="14">
        <f t="shared" si="118"/>
        <v>0.10000000000000053</v>
      </c>
      <c r="I429" s="16">
        <f t="shared" si="122"/>
        <v>40.277777777777743</v>
      </c>
      <c r="K429" s="46"/>
      <c r="L429" s="16">
        <f t="shared" si="130"/>
        <v>7.28</v>
      </c>
      <c r="M429" s="16">
        <f t="shared" si="131"/>
        <v>6.81</v>
      </c>
      <c r="N429" s="28">
        <f t="shared" si="132"/>
        <v>0.25531914893617008</v>
      </c>
      <c r="O429" s="28">
        <f t="shared" si="123"/>
        <v>0.39007092198581556</v>
      </c>
      <c r="P429" s="28">
        <f t="shared" si="129"/>
        <v>0.39007092198581556</v>
      </c>
      <c r="Q429" s="28">
        <f t="shared" si="124"/>
        <v>0.34926885880077374</v>
      </c>
      <c r="T429" s="47"/>
      <c r="U429" s="41">
        <f t="shared" si="119"/>
        <v>7.0810130871893895</v>
      </c>
      <c r="W429" s="41">
        <f t="shared" si="120"/>
        <v>7.1709730776469947</v>
      </c>
      <c r="Y429" s="41">
        <f t="shared" si="121"/>
        <v>-8.9959990457605166E-2</v>
      </c>
      <c r="Z429" s="41">
        <f t="shared" si="115"/>
        <v>-7.7660030919597486E-2</v>
      </c>
      <c r="AD429" s="48"/>
      <c r="AE429" s="45">
        <f t="shared" si="125"/>
        <v>7.1239999999999997</v>
      </c>
      <c r="AF429" s="45">
        <f t="shared" si="126"/>
        <v>8.3390646957557643E-2</v>
      </c>
      <c r="AG429" s="27">
        <f t="shared" si="127"/>
        <v>7.2907812939151153</v>
      </c>
      <c r="AH429" s="27">
        <f t="shared" si="128"/>
        <v>6.957218706084884</v>
      </c>
      <c r="AI429" s="49"/>
    </row>
    <row r="430" spans="1:35" x14ac:dyDescent="0.2">
      <c r="A430" s="14" t="s">
        <v>22</v>
      </c>
      <c r="B430" s="15">
        <v>40738</v>
      </c>
      <c r="C430" s="16">
        <v>7.03</v>
      </c>
      <c r="D430" s="16">
        <v>6.97</v>
      </c>
      <c r="E430" s="16">
        <v>7.05</v>
      </c>
      <c r="F430" s="16">
        <f t="shared" si="116"/>
        <v>1.0000000000000675E-2</v>
      </c>
      <c r="G430" s="14">
        <f t="shared" si="117"/>
        <v>1.0000000000000675E-2</v>
      </c>
      <c r="H430" s="14" t="str">
        <f t="shared" si="118"/>
        <v/>
      </c>
      <c r="I430" s="16">
        <f t="shared" si="122"/>
        <v>44.615384615384656</v>
      </c>
      <c r="K430" s="46"/>
      <c r="L430" s="16">
        <f t="shared" si="130"/>
        <v>7.28</v>
      </c>
      <c r="M430" s="16">
        <f t="shared" si="131"/>
        <v>6.81</v>
      </c>
      <c r="N430" s="28">
        <f t="shared" si="132"/>
        <v>0.46808510638297945</v>
      </c>
      <c r="O430" s="28">
        <f t="shared" si="123"/>
        <v>0.4326241134751776</v>
      </c>
      <c r="P430" s="28">
        <f t="shared" si="129"/>
        <v>0.4326241134751776</v>
      </c>
      <c r="Q430" s="28">
        <f t="shared" si="124"/>
        <v>0.37125467440361087</v>
      </c>
      <c r="T430" s="47"/>
      <c r="U430" s="41">
        <f t="shared" si="119"/>
        <v>7.1084700121329147</v>
      </c>
      <c r="W430" s="41">
        <f t="shared" si="120"/>
        <v>7.1902509238587538</v>
      </c>
      <c r="Y430" s="41">
        <f t="shared" si="121"/>
        <v>-8.1780911725839012E-2</v>
      </c>
      <c r="Z430" s="41">
        <f t="shared" si="115"/>
        <v>-7.4585041035095556E-2</v>
      </c>
      <c r="AD430" s="48"/>
      <c r="AE430" s="45">
        <f t="shared" si="125"/>
        <v>7.1349999999999998</v>
      </c>
      <c r="AF430" s="45">
        <f t="shared" si="126"/>
        <v>7.0604532432415476E-2</v>
      </c>
      <c r="AG430" s="27">
        <f t="shared" si="127"/>
        <v>7.2762090648648305</v>
      </c>
      <c r="AH430" s="27">
        <f t="shared" si="128"/>
        <v>6.993790935135169</v>
      </c>
      <c r="AI430" s="49"/>
    </row>
    <row r="431" spans="1:35" x14ac:dyDescent="0.2">
      <c r="A431" s="14" t="s">
        <v>22</v>
      </c>
      <c r="B431" s="15">
        <v>40737</v>
      </c>
      <c r="C431" s="16">
        <v>7.02</v>
      </c>
      <c r="D431" s="16">
        <v>6.9</v>
      </c>
      <c r="E431" s="16">
        <v>7.09</v>
      </c>
      <c r="F431" s="16">
        <f t="shared" si="116"/>
        <v>2.9999999999999361E-2</v>
      </c>
      <c r="G431" s="14">
        <f t="shared" si="117"/>
        <v>2.9999999999999361E-2</v>
      </c>
      <c r="H431" s="14" t="str">
        <f t="shared" si="118"/>
        <v/>
      </c>
      <c r="I431" s="16">
        <f t="shared" si="122"/>
        <v>43.749999999999986</v>
      </c>
      <c r="K431" s="46"/>
      <c r="L431" s="16">
        <f t="shared" si="130"/>
        <v>7.28</v>
      </c>
      <c r="M431" s="16">
        <f t="shared" si="131"/>
        <v>6.81</v>
      </c>
      <c r="N431" s="28">
        <f t="shared" si="132"/>
        <v>0.44680851063829718</v>
      </c>
      <c r="O431" s="28">
        <f t="shared" si="123"/>
        <v>0.30326241134751719</v>
      </c>
      <c r="P431" s="28">
        <f t="shared" si="129"/>
        <v>0.30326241134751719</v>
      </c>
      <c r="Q431" s="28">
        <f t="shared" si="124"/>
        <v>0.40291166989039368</v>
      </c>
      <c r="T431" s="47"/>
      <c r="U431" s="41">
        <f t="shared" si="119"/>
        <v>7.1227372870661716</v>
      </c>
      <c r="W431" s="41">
        <f t="shared" si="120"/>
        <v>7.2030709977674539</v>
      </c>
      <c r="Y431" s="41">
        <f t="shared" si="121"/>
        <v>-8.0333710701282257E-2</v>
      </c>
      <c r="Z431" s="41">
        <f t="shared" si="115"/>
        <v>-7.2786073362409678E-2</v>
      </c>
      <c r="AD431" s="48"/>
      <c r="AE431" s="45">
        <f t="shared" si="125"/>
        <v>7.141</v>
      </c>
      <c r="AF431" s="45">
        <f t="shared" si="126"/>
        <v>6.6400301204136203E-2</v>
      </c>
      <c r="AG431" s="27">
        <f t="shared" si="127"/>
        <v>7.2738006024082722</v>
      </c>
      <c r="AH431" s="27">
        <f t="shared" si="128"/>
        <v>7.0081993975917278</v>
      </c>
      <c r="AI431" s="49"/>
    </row>
    <row r="432" spans="1:35" x14ac:dyDescent="0.2">
      <c r="A432" s="14" t="s">
        <v>22</v>
      </c>
      <c r="B432" s="15">
        <v>40736</v>
      </c>
      <c r="C432" s="16">
        <v>6.99</v>
      </c>
      <c r="D432" s="16">
        <v>6.81</v>
      </c>
      <c r="E432" s="16">
        <v>7.04</v>
      </c>
      <c r="F432" s="16">
        <f t="shared" si="116"/>
        <v>-5.9999999999999609E-2</v>
      </c>
      <c r="G432" s="14" t="str">
        <f t="shared" si="117"/>
        <v/>
      </c>
      <c r="H432" s="14">
        <f t="shared" si="118"/>
        <v>5.9999999999999609E-2</v>
      </c>
      <c r="I432" s="16">
        <f t="shared" si="122"/>
        <v>37.878787878787868</v>
      </c>
      <c r="K432" s="46"/>
      <c r="L432" s="16">
        <f t="shared" si="130"/>
        <v>7.28</v>
      </c>
      <c r="M432" s="16">
        <f t="shared" si="131"/>
        <v>6.81</v>
      </c>
      <c r="N432" s="28">
        <f t="shared" si="132"/>
        <v>0.38297872340425609</v>
      </c>
      <c r="O432" s="28">
        <f t="shared" si="123"/>
        <v>0.29068987749838854</v>
      </c>
      <c r="P432" s="28">
        <f t="shared" si="129"/>
        <v>0.29068987749838854</v>
      </c>
      <c r="Q432" s="28">
        <f t="shared" si="124"/>
        <v>0.47988545024715307</v>
      </c>
      <c r="T432" s="47"/>
      <c r="U432" s="41">
        <f t="shared" si="119"/>
        <v>7.141416793805476</v>
      </c>
      <c r="W432" s="41">
        <f t="shared" si="120"/>
        <v>7.2177166775888502</v>
      </c>
      <c r="Y432" s="41">
        <f t="shared" si="121"/>
        <v>-7.6299883783374156E-2</v>
      </c>
      <c r="Z432" s="41">
        <f t="shared" si="115"/>
        <v>-7.089916402769153E-2</v>
      </c>
      <c r="AD432" s="48"/>
      <c r="AE432" s="45">
        <f t="shared" si="125"/>
        <v>7.152000000000001</v>
      </c>
      <c r="AF432" s="45">
        <f t="shared" si="126"/>
        <v>6.360817557515705E-2</v>
      </c>
      <c r="AG432" s="27">
        <f t="shared" si="127"/>
        <v>7.279216351150315</v>
      </c>
      <c r="AH432" s="27">
        <f t="shared" si="128"/>
        <v>7.0247836488496871</v>
      </c>
      <c r="AI432" s="49"/>
    </row>
    <row r="433" spans="1:35" x14ac:dyDescent="0.2">
      <c r="A433" s="14" t="s">
        <v>22</v>
      </c>
      <c r="B433" s="15">
        <v>40735</v>
      </c>
      <c r="C433" s="16">
        <v>7.05</v>
      </c>
      <c r="D433" s="16">
        <v>7.03</v>
      </c>
      <c r="E433" s="16">
        <v>7.14</v>
      </c>
      <c r="F433" s="16">
        <f t="shared" si="116"/>
        <v>-0.10000000000000053</v>
      </c>
      <c r="G433" s="14" t="str">
        <f t="shared" si="117"/>
        <v/>
      </c>
      <c r="H433" s="14">
        <f t="shared" si="118"/>
        <v>0.10000000000000053</v>
      </c>
      <c r="I433" s="16">
        <f t="shared" si="122"/>
        <v>41.666666666666629</v>
      </c>
      <c r="K433" s="46"/>
      <c r="L433" s="16">
        <f t="shared" si="130"/>
        <v>7.28</v>
      </c>
      <c r="M433" s="16">
        <f t="shared" si="131"/>
        <v>7.03</v>
      </c>
      <c r="N433" s="28">
        <f t="shared" si="132"/>
        <v>7.9999999999998295E-2</v>
      </c>
      <c r="O433" s="28">
        <f t="shared" si="123"/>
        <v>0.32969696969696988</v>
      </c>
      <c r="P433" s="28">
        <f t="shared" si="129"/>
        <v>0.32969696969696988</v>
      </c>
      <c r="Q433" s="28">
        <f t="shared" si="124"/>
        <v>0.54562082362082431</v>
      </c>
      <c r="T433" s="47"/>
      <c r="U433" s="41">
        <f t="shared" si="119"/>
        <v>7.1689471199519268</v>
      </c>
      <c r="W433" s="41">
        <f t="shared" si="120"/>
        <v>7.2359340117959583</v>
      </c>
      <c r="Y433" s="41">
        <f t="shared" si="121"/>
        <v>-6.6986891844031504E-2</v>
      </c>
      <c r="Z433" s="41">
        <f t="shared" si="115"/>
        <v>-6.9548984088770874E-2</v>
      </c>
      <c r="AD433" s="48"/>
      <c r="AE433" s="45">
        <f t="shared" si="125"/>
        <v>7.1675000000000013</v>
      </c>
      <c r="AF433" s="45">
        <f t="shared" si="126"/>
        <v>5.9906176643147596E-2</v>
      </c>
      <c r="AG433" s="27">
        <f t="shared" si="127"/>
        <v>7.2873123532862962</v>
      </c>
      <c r="AH433" s="27">
        <f t="shared" si="128"/>
        <v>7.0476876467137064</v>
      </c>
      <c r="AI433" s="49"/>
    </row>
    <row r="434" spans="1:35" x14ac:dyDescent="0.2">
      <c r="A434" s="14" t="s">
        <v>22</v>
      </c>
      <c r="B434" s="15">
        <v>40732</v>
      </c>
      <c r="C434" s="16">
        <v>7.15</v>
      </c>
      <c r="D434" s="16">
        <v>7.15</v>
      </c>
      <c r="E434" s="16">
        <v>7.2</v>
      </c>
      <c r="F434" s="16">
        <f t="shared" si="116"/>
        <v>-1.9999999999999574E-2</v>
      </c>
      <c r="G434" s="14" t="str">
        <f t="shared" si="117"/>
        <v/>
      </c>
      <c r="H434" s="14">
        <f t="shared" si="118"/>
        <v>1.9999999999999574E-2</v>
      </c>
      <c r="I434" s="16">
        <f t="shared" si="122"/>
        <v>49.019607843137273</v>
      </c>
      <c r="K434" s="46"/>
      <c r="L434" s="16">
        <f t="shared" si="130"/>
        <v>7.28</v>
      </c>
      <c r="M434" s="16">
        <f t="shared" si="131"/>
        <v>7.06</v>
      </c>
      <c r="N434" s="28">
        <f t="shared" si="132"/>
        <v>0.40909090909091128</v>
      </c>
      <c r="O434" s="28">
        <f t="shared" si="123"/>
        <v>0.50000000000000133</v>
      </c>
      <c r="P434" s="28">
        <f t="shared" si="129"/>
        <v>0.50000000000000133</v>
      </c>
      <c r="Q434" s="28">
        <f t="shared" si="124"/>
        <v>0.59656177156177237</v>
      </c>
      <c r="T434" s="47"/>
      <c r="U434" s="41">
        <f t="shared" si="119"/>
        <v>7.190573869034095</v>
      </c>
      <c r="W434" s="41">
        <f t="shared" si="120"/>
        <v>7.2508087327396353</v>
      </c>
      <c r="Y434" s="41">
        <f t="shared" si="121"/>
        <v>-6.023486370554032E-2</v>
      </c>
      <c r="Z434" s="41">
        <f t="shared" si="115"/>
        <v>-7.0189507149955713E-2</v>
      </c>
      <c r="AD434" s="48"/>
      <c r="AE434" s="45">
        <f t="shared" si="125"/>
        <v>7.181</v>
      </c>
      <c r="AF434" s="45">
        <f t="shared" si="126"/>
        <v>6.2281618476080096E-2</v>
      </c>
      <c r="AG434" s="27">
        <f t="shared" si="127"/>
        <v>7.3055632369521604</v>
      </c>
      <c r="AH434" s="27">
        <f t="shared" si="128"/>
        <v>7.0564367630478397</v>
      </c>
      <c r="AI434" s="49"/>
    </row>
    <row r="435" spans="1:35" x14ac:dyDescent="0.2">
      <c r="A435" s="14" t="s">
        <v>22</v>
      </c>
      <c r="B435" s="15">
        <v>40731</v>
      </c>
      <c r="C435" s="16">
        <v>7.17</v>
      </c>
      <c r="D435" s="16">
        <v>7.15</v>
      </c>
      <c r="E435" s="16">
        <v>7.2</v>
      </c>
      <c r="F435" s="16">
        <f t="shared" si="116"/>
        <v>-2.0000000000000462E-2</v>
      </c>
      <c r="G435" s="14" t="str">
        <f t="shared" si="117"/>
        <v/>
      </c>
      <c r="H435" s="14">
        <f t="shared" si="118"/>
        <v>2.0000000000000462E-2</v>
      </c>
      <c r="I435" s="16">
        <f t="shared" si="122"/>
        <v>51.99999999999995</v>
      </c>
      <c r="K435" s="46"/>
      <c r="L435" s="16">
        <f t="shared" si="130"/>
        <v>7.28</v>
      </c>
      <c r="M435" s="16">
        <f t="shared" si="131"/>
        <v>7.06</v>
      </c>
      <c r="N435" s="28">
        <f t="shared" si="132"/>
        <v>0.5</v>
      </c>
      <c r="O435" s="28">
        <f t="shared" si="123"/>
        <v>0.59090909090909138</v>
      </c>
      <c r="P435" s="28">
        <f t="shared" si="129"/>
        <v>0.59090909090909138</v>
      </c>
      <c r="Q435" s="28">
        <f t="shared" si="124"/>
        <v>0.60114052614052693</v>
      </c>
      <c r="T435" s="47"/>
      <c r="U435" s="41">
        <f t="shared" si="119"/>
        <v>7.1979509361312033</v>
      </c>
      <c r="W435" s="41">
        <f t="shared" si="120"/>
        <v>7.2588734313588059</v>
      </c>
      <c r="Y435" s="41">
        <f t="shared" si="121"/>
        <v>-6.0922495227602624E-2</v>
      </c>
      <c r="Z435" s="41">
        <f t="shared" ref="Z435:Z498" si="133">AA$3*Y435+(1-AA$3)*Z436</f>
        <v>-7.2678168011059557E-2</v>
      </c>
      <c r="AD435" s="48"/>
      <c r="AE435" s="45">
        <f t="shared" si="125"/>
        <v>7.1894999999999998</v>
      </c>
      <c r="AF435" s="45">
        <f t="shared" si="126"/>
        <v>6.873681691786436E-2</v>
      </c>
      <c r="AG435" s="27">
        <f t="shared" si="127"/>
        <v>7.3269736338357285</v>
      </c>
      <c r="AH435" s="27">
        <f t="shared" si="128"/>
        <v>7.052026366164271</v>
      </c>
      <c r="AI435" s="49"/>
    </row>
    <row r="436" spans="1:35" x14ac:dyDescent="0.2">
      <c r="A436" s="14" t="s">
        <v>22</v>
      </c>
      <c r="B436" s="15">
        <v>40730</v>
      </c>
      <c r="C436" s="16">
        <v>7.19</v>
      </c>
      <c r="D436" s="16">
        <v>7.16</v>
      </c>
      <c r="E436" s="16">
        <v>7.21</v>
      </c>
      <c r="F436" s="16">
        <f t="shared" ref="F436:F499" si="134">C436-C437</f>
        <v>-1.9999999999999574E-2</v>
      </c>
      <c r="G436" s="14" t="str">
        <f t="shared" ref="G436:G499" si="135">IF(F436&gt;0,F436,"")</f>
        <v/>
      </c>
      <c r="H436" s="14">
        <f t="shared" ref="H436:H499" si="136">IF(F436&lt;0,-F436,"")</f>
        <v>1.9999999999999574E-2</v>
      </c>
      <c r="I436" s="16">
        <f t="shared" si="122"/>
        <v>54.166666666666671</v>
      </c>
      <c r="K436" s="46"/>
      <c r="L436" s="16">
        <f t="shared" si="130"/>
        <v>7.28</v>
      </c>
      <c r="M436" s="16">
        <f t="shared" si="131"/>
        <v>7.06</v>
      </c>
      <c r="N436" s="28">
        <f t="shared" si="132"/>
        <v>0.59090909090909272</v>
      </c>
      <c r="O436" s="28">
        <f t="shared" si="123"/>
        <v>0.68813131313131404</v>
      </c>
      <c r="P436" s="28">
        <f t="shared" si="129"/>
        <v>0.68813131313131404</v>
      </c>
      <c r="Q436" s="28">
        <f t="shared" si="124"/>
        <v>0.57264912506848076</v>
      </c>
      <c r="T436" s="47"/>
      <c r="U436" s="41">
        <f t="shared" ref="U436:U499" si="137">V$3*$C436+(1-V$3)*U437</f>
        <v>7.2030329245186948</v>
      </c>
      <c r="W436" s="41">
        <f t="shared" ref="W436:W499" si="138">X$3*$C436+(1-X$3)*W437</f>
        <v>7.2659833058675103</v>
      </c>
      <c r="Y436" s="41">
        <f t="shared" ref="Y436:Y499" si="139">U436-W436</f>
        <v>-6.2950381348815476E-2</v>
      </c>
      <c r="Z436" s="41">
        <f t="shared" si="133"/>
        <v>-7.5617086206923798E-2</v>
      </c>
      <c r="AD436" s="48"/>
      <c r="AE436" s="45">
        <f t="shared" si="125"/>
        <v>7.2150000000000007</v>
      </c>
      <c r="AF436" s="45">
        <f t="shared" si="126"/>
        <v>0.12682665335015342</v>
      </c>
      <c r="AG436" s="27">
        <f t="shared" si="127"/>
        <v>7.4686533067003076</v>
      </c>
      <c r="AH436" s="27">
        <f t="shared" si="128"/>
        <v>6.9613466932996939</v>
      </c>
      <c r="AI436" s="49"/>
    </row>
    <row r="437" spans="1:35" x14ac:dyDescent="0.2">
      <c r="A437" s="14" t="s">
        <v>22</v>
      </c>
      <c r="B437" s="15">
        <v>40729</v>
      </c>
      <c r="C437" s="16">
        <v>7.21</v>
      </c>
      <c r="D437" s="16">
        <v>7.19</v>
      </c>
      <c r="E437" s="16">
        <v>7.25</v>
      </c>
      <c r="F437" s="16">
        <f t="shared" si="134"/>
        <v>-4.0000000000000036E-2</v>
      </c>
      <c r="G437" s="14" t="str">
        <f t="shared" si="135"/>
        <v/>
      </c>
      <c r="H437" s="14">
        <f t="shared" si="136"/>
        <v>4.0000000000000036E-2</v>
      </c>
      <c r="I437" s="16">
        <f t="shared" si="122"/>
        <v>47.272727272727245</v>
      </c>
      <c r="K437" s="46"/>
      <c r="L437" s="16">
        <f t="shared" si="130"/>
        <v>7.28</v>
      </c>
      <c r="M437" s="16">
        <f t="shared" si="131"/>
        <v>7.06</v>
      </c>
      <c r="N437" s="28">
        <f t="shared" si="132"/>
        <v>0.68181818181818143</v>
      </c>
      <c r="O437" s="28">
        <f t="shared" si="123"/>
        <v>0.61936674436674488</v>
      </c>
      <c r="P437" s="28">
        <f t="shared" si="129"/>
        <v>0.61936674436674488</v>
      </c>
      <c r="Q437" s="28">
        <f t="shared" si="124"/>
        <v>0.48732700990765598</v>
      </c>
      <c r="T437" s="47"/>
      <c r="U437" s="41">
        <f t="shared" si="137"/>
        <v>7.2054025471584575</v>
      </c>
      <c r="W437" s="41">
        <f t="shared" si="138"/>
        <v>7.2720619703369112</v>
      </c>
      <c r="Y437" s="41">
        <f t="shared" si="139"/>
        <v>-6.6659423178453636E-2</v>
      </c>
      <c r="Z437" s="41">
        <f t="shared" si="133"/>
        <v>-7.8783762421450881E-2</v>
      </c>
      <c r="AD437" s="48"/>
      <c r="AE437" s="45">
        <f t="shared" si="125"/>
        <v>7.2370000000000001</v>
      </c>
      <c r="AF437" s="45">
        <f t="shared" si="126"/>
        <v>0.15550241155686292</v>
      </c>
      <c r="AG437" s="27">
        <f t="shared" si="127"/>
        <v>7.5480048231137262</v>
      </c>
      <c r="AH437" s="27">
        <f t="shared" si="128"/>
        <v>6.925995176886274</v>
      </c>
      <c r="AI437" s="49"/>
    </row>
    <row r="438" spans="1:35" x14ac:dyDescent="0.2">
      <c r="A438" s="14" t="s">
        <v>22</v>
      </c>
      <c r="B438" s="15">
        <v>40728</v>
      </c>
      <c r="C438" s="16">
        <v>7.25</v>
      </c>
      <c r="D438" s="16">
        <v>7.18</v>
      </c>
      <c r="E438" s="16">
        <v>7.25</v>
      </c>
      <c r="F438" s="16">
        <f t="shared" si="134"/>
        <v>8.9999999999999858E-2</v>
      </c>
      <c r="G438" s="14">
        <f t="shared" si="135"/>
        <v>8.9999999999999858E-2</v>
      </c>
      <c r="H438" s="14" t="str">
        <f t="shared" si="136"/>
        <v/>
      </c>
      <c r="I438" s="16">
        <f t="shared" si="122"/>
        <v>45.614035087719309</v>
      </c>
      <c r="K438" s="46"/>
      <c r="L438" s="16">
        <f t="shared" si="130"/>
        <v>7.3</v>
      </c>
      <c r="M438" s="16">
        <f t="shared" si="131"/>
        <v>7.06</v>
      </c>
      <c r="N438" s="28">
        <f t="shared" si="132"/>
        <v>0.79166666666666763</v>
      </c>
      <c r="O438" s="28">
        <f t="shared" si="123"/>
        <v>0.58440170940170999</v>
      </c>
      <c r="P438" s="28">
        <f t="shared" si="129"/>
        <v>0.58440170940170999</v>
      </c>
      <c r="Q438" s="28">
        <f t="shared" si="124"/>
        <v>0.37750384024577666</v>
      </c>
      <c r="T438" s="47"/>
      <c r="U438" s="41">
        <f t="shared" si="137"/>
        <v>7.2045666466418137</v>
      </c>
      <c r="W438" s="41">
        <f t="shared" si="138"/>
        <v>7.2770269279638633</v>
      </c>
      <c r="Y438" s="41">
        <f t="shared" si="139"/>
        <v>-7.2460281322049624E-2</v>
      </c>
      <c r="Z438" s="41">
        <f t="shared" si="133"/>
        <v>-8.18148472322002E-2</v>
      </c>
      <c r="AD438" s="48"/>
      <c r="AE438" s="45">
        <f t="shared" si="125"/>
        <v>7.2565</v>
      </c>
      <c r="AF438" s="45">
        <f t="shared" si="126"/>
        <v>0.17422040638226041</v>
      </c>
      <c r="AG438" s="27">
        <f t="shared" si="127"/>
        <v>7.6049408127645206</v>
      </c>
      <c r="AH438" s="27">
        <f t="shared" si="128"/>
        <v>6.9080591872354793</v>
      </c>
      <c r="AI438" s="49"/>
    </row>
    <row r="439" spans="1:35" x14ac:dyDescent="0.2">
      <c r="A439" s="14" t="s">
        <v>22</v>
      </c>
      <c r="B439" s="15">
        <v>40725</v>
      </c>
      <c r="C439" s="16">
        <v>7.16</v>
      </c>
      <c r="D439" s="16">
        <v>7.16</v>
      </c>
      <c r="E439" s="16">
        <v>7.24</v>
      </c>
      <c r="F439" s="16">
        <f t="shared" si="134"/>
        <v>-4.9999999999999822E-2</v>
      </c>
      <c r="G439" s="14" t="str">
        <f t="shared" si="135"/>
        <v/>
      </c>
      <c r="H439" s="14">
        <f t="shared" si="136"/>
        <v>4.9999999999999822E-2</v>
      </c>
      <c r="I439" s="16">
        <f t="shared" si="122"/>
        <v>33.999999999999986</v>
      </c>
      <c r="K439" s="46"/>
      <c r="L439" s="16">
        <f t="shared" si="130"/>
        <v>7.32</v>
      </c>
      <c r="M439" s="16">
        <f t="shared" si="131"/>
        <v>7.06</v>
      </c>
      <c r="N439" s="28">
        <f t="shared" si="132"/>
        <v>0.38461538461538569</v>
      </c>
      <c r="O439" s="28">
        <f t="shared" si="123"/>
        <v>0.52289377289377403</v>
      </c>
      <c r="P439" s="28">
        <f t="shared" si="129"/>
        <v>0.52289377289377403</v>
      </c>
      <c r="Q439" s="28">
        <f t="shared" si="124"/>
        <v>0.26610678175458791</v>
      </c>
      <c r="T439" s="47"/>
      <c r="U439" s="41">
        <f t="shared" si="137"/>
        <v>7.1963060369403244</v>
      </c>
      <c r="W439" s="41">
        <f t="shared" si="138"/>
        <v>7.2791890822009719</v>
      </c>
      <c r="Y439" s="41">
        <f t="shared" si="139"/>
        <v>-8.2883045260647492E-2</v>
      </c>
      <c r="Z439" s="41">
        <f t="shared" si="133"/>
        <v>-8.4153488709737836E-2</v>
      </c>
      <c r="AD439" s="48"/>
      <c r="AE439" s="45">
        <f t="shared" si="125"/>
        <v>7.2745000000000006</v>
      </c>
      <c r="AF439" s="45">
        <f t="shared" si="126"/>
        <v>0.19045931324038728</v>
      </c>
      <c r="AG439" s="27">
        <f t="shared" si="127"/>
        <v>7.6554186264807749</v>
      </c>
      <c r="AH439" s="27">
        <f t="shared" si="128"/>
        <v>6.8935813735192264</v>
      </c>
      <c r="AI439" s="49"/>
    </row>
    <row r="440" spans="1:35" x14ac:dyDescent="0.2">
      <c r="A440" s="14" t="s">
        <v>22</v>
      </c>
      <c r="B440" s="15">
        <v>40724</v>
      </c>
      <c r="C440" s="16">
        <v>7.21</v>
      </c>
      <c r="D440" s="16">
        <v>7.2</v>
      </c>
      <c r="E440" s="16">
        <v>7.28</v>
      </c>
      <c r="F440" s="16">
        <f t="shared" si="134"/>
        <v>-2.0000000000000462E-2</v>
      </c>
      <c r="G440" s="14" t="str">
        <f t="shared" si="135"/>
        <v/>
      </c>
      <c r="H440" s="14">
        <f t="shared" si="136"/>
        <v>2.0000000000000462E-2</v>
      </c>
      <c r="I440" s="16">
        <f t="shared" si="122"/>
        <v>37.777777777777743</v>
      </c>
      <c r="K440" s="46"/>
      <c r="L440" s="16">
        <f t="shared" si="130"/>
        <v>7.32</v>
      </c>
      <c r="M440" s="16">
        <f t="shared" si="131"/>
        <v>7.06</v>
      </c>
      <c r="N440" s="28">
        <f t="shared" si="132"/>
        <v>0.57692307692307676</v>
      </c>
      <c r="O440" s="28">
        <f t="shared" si="123"/>
        <v>0.44845208554886073</v>
      </c>
      <c r="P440" s="28">
        <f t="shared" si="129"/>
        <v>0.44845208554886073</v>
      </c>
      <c r="Q440" s="28">
        <f t="shared" si="124"/>
        <v>0.1705337428972073</v>
      </c>
      <c r="T440" s="47"/>
      <c r="U440" s="41">
        <f t="shared" si="137"/>
        <v>7.2029071345658382</v>
      </c>
      <c r="W440" s="41">
        <f t="shared" si="138"/>
        <v>7.2887242087770492</v>
      </c>
      <c r="Y440" s="41">
        <f t="shared" si="139"/>
        <v>-8.5817074211210986E-2</v>
      </c>
      <c r="Z440" s="41">
        <f t="shared" si="133"/>
        <v>-8.4471099572010419E-2</v>
      </c>
      <c r="AD440" s="48"/>
      <c r="AE440" s="45">
        <f t="shared" si="125"/>
        <v>7.2970000000000015</v>
      </c>
      <c r="AF440" s="45">
        <f t="shared" si="126"/>
        <v>0.20184399916767398</v>
      </c>
      <c r="AG440" s="27">
        <f t="shared" si="127"/>
        <v>7.7006879983353498</v>
      </c>
      <c r="AH440" s="27">
        <f t="shared" si="128"/>
        <v>6.8933120016646532</v>
      </c>
      <c r="AI440" s="49"/>
    </row>
    <row r="441" spans="1:35" x14ac:dyDescent="0.2">
      <c r="A441" s="14" t="s">
        <v>22</v>
      </c>
      <c r="B441" s="15">
        <v>40723</v>
      </c>
      <c r="C441" s="16">
        <v>7.23</v>
      </c>
      <c r="D441" s="16">
        <v>7.16</v>
      </c>
      <c r="E441" s="16">
        <v>7.24</v>
      </c>
      <c r="F441" s="16">
        <f t="shared" si="134"/>
        <v>7.0000000000000284E-2</v>
      </c>
      <c r="G441" s="14">
        <f t="shared" si="135"/>
        <v>7.0000000000000284E-2</v>
      </c>
      <c r="H441" s="14" t="str">
        <f t="shared" si="136"/>
        <v/>
      </c>
      <c r="I441" s="16">
        <f t="shared" si="122"/>
        <v>21.51898734177216</v>
      </c>
      <c r="K441" s="46"/>
      <c r="L441" s="16">
        <f t="shared" si="130"/>
        <v>7.34</v>
      </c>
      <c r="M441" s="16">
        <f t="shared" si="131"/>
        <v>7.06</v>
      </c>
      <c r="N441" s="28">
        <f t="shared" si="132"/>
        <v>0.60714285714285954</v>
      </c>
      <c r="O441" s="28">
        <f t="shared" si="123"/>
        <v>0.26152073732719039</v>
      </c>
      <c r="P441" s="28">
        <f t="shared" si="129"/>
        <v>0.26152073732719039</v>
      </c>
      <c r="Q441" s="28">
        <f t="shared" si="124"/>
        <v>9.222452043601248E-2</v>
      </c>
      <c r="T441" s="47"/>
      <c r="U441" s="41">
        <f t="shared" si="137"/>
        <v>7.2016175226687187</v>
      </c>
      <c r="W441" s="41">
        <f t="shared" si="138"/>
        <v>7.295022145479213</v>
      </c>
      <c r="Y441" s="41">
        <f t="shared" si="139"/>
        <v>-9.3404622810494331E-2</v>
      </c>
      <c r="Z441" s="41">
        <f t="shared" si="133"/>
        <v>-8.4134605912210281E-2</v>
      </c>
      <c r="AD441" s="48"/>
      <c r="AE441" s="45">
        <f t="shared" si="125"/>
        <v>7.3195000000000006</v>
      </c>
      <c r="AF441" s="45">
        <f t="shared" si="126"/>
        <v>0.21551044058235316</v>
      </c>
      <c r="AG441" s="27">
        <f t="shared" si="127"/>
        <v>7.7505208811647073</v>
      </c>
      <c r="AH441" s="27">
        <f t="shared" si="128"/>
        <v>6.8884791188352938</v>
      </c>
      <c r="AI441" s="49"/>
    </row>
    <row r="442" spans="1:35" x14ac:dyDescent="0.2">
      <c r="A442" s="14" t="s">
        <v>22</v>
      </c>
      <c r="B442" s="15">
        <v>40722</v>
      </c>
      <c r="C442" s="16">
        <v>7.16</v>
      </c>
      <c r="D442" s="16">
        <v>7.08</v>
      </c>
      <c r="E442" s="16">
        <v>7.16</v>
      </c>
      <c r="F442" s="16">
        <f t="shared" si="134"/>
        <v>8.9999999999999858E-2</v>
      </c>
      <c r="G442" s="14">
        <f t="shared" si="135"/>
        <v>8.9999999999999858E-2</v>
      </c>
      <c r="H442" s="14" t="str">
        <f t="shared" si="136"/>
        <v/>
      </c>
      <c r="I442" s="16">
        <f t="shared" si="122"/>
        <v>19.480519480519433</v>
      </c>
      <c r="K442" s="46"/>
      <c r="L442" s="16">
        <f t="shared" si="130"/>
        <v>7.68</v>
      </c>
      <c r="M442" s="16">
        <f t="shared" si="131"/>
        <v>7.06</v>
      </c>
      <c r="N442" s="28">
        <f t="shared" si="132"/>
        <v>0.16129032258064599</v>
      </c>
      <c r="O442" s="28">
        <f t="shared" si="123"/>
        <v>7.0250896057348078E-2</v>
      </c>
      <c r="P442" s="28">
        <f t="shared" si="129"/>
        <v>7.0250896057348078E-2</v>
      </c>
      <c r="Q442" s="28">
        <f t="shared" si="124"/>
        <v>5.4862901706206571E-2</v>
      </c>
      <c r="T442" s="47"/>
      <c r="U442" s="41">
        <f t="shared" si="137"/>
        <v>7.1964570722448498</v>
      </c>
      <c r="W442" s="41">
        <f t="shared" si="138"/>
        <v>7.3002239171175498</v>
      </c>
      <c r="Y442" s="41">
        <f t="shared" si="139"/>
        <v>-0.10376684487270005</v>
      </c>
      <c r="Z442" s="41">
        <f t="shared" si="133"/>
        <v>-8.1817101687639254E-2</v>
      </c>
      <c r="AD442" s="48"/>
      <c r="AE442" s="45">
        <f t="shared" si="125"/>
        <v>7.3424999999999985</v>
      </c>
      <c r="AF442" s="45">
        <f t="shared" si="126"/>
        <v>0.22886404261045462</v>
      </c>
      <c r="AG442" s="27">
        <f t="shared" si="127"/>
        <v>7.8002280852209074</v>
      </c>
      <c r="AH442" s="27">
        <f t="shared" si="128"/>
        <v>6.8847719147790896</v>
      </c>
      <c r="AI442" s="49"/>
    </row>
    <row r="443" spans="1:35" x14ac:dyDescent="0.2">
      <c r="A443" s="14" t="s">
        <v>22</v>
      </c>
      <c r="B443" s="15">
        <v>40721</v>
      </c>
      <c r="C443" s="16">
        <v>7.07</v>
      </c>
      <c r="D443" s="16">
        <v>7.06</v>
      </c>
      <c r="E443" s="16">
        <v>7.12</v>
      </c>
      <c r="F443" s="16">
        <f t="shared" si="134"/>
        <v>-2.9999999999999361E-2</v>
      </c>
      <c r="G443" s="14" t="str">
        <f t="shared" si="135"/>
        <v/>
      </c>
      <c r="H443" s="14">
        <f t="shared" si="136"/>
        <v>2.9999999999999361E-2</v>
      </c>
      <c r="I443" s="16">
        <f t="shared" si="122"/>
        <v>12.676056338028161</v>
      </c>
      <c r="K443" s="46"/>
      <c r="L443" s="16">
        <f t="shared" si="130"/>
        <v>7.68</v>
      </c>
      <c r="M443" s="16">
        <f t="shared" si="131"/>
        <v>7.06</v>
      </c>
      <c r="N443" s="28">
        <f t="shared" si="132"/>
        <v>1.6129032258065602E-2</v>
      </c>
      <c r="O443" s="28">
        <f t="shared" si="123"/>
        <v>2.7416416945766391E-2</v>
      </c>
      <c r="P443" s="28">
        <f t="shared" si="129"/>
        <v>2.7416416945766391E-2</v>
      </c>
      <c r="Q443" s="28">
        <f t="shared" si="124"/>
        <v>5.236967129306512E-2</v>
      </c>
      <c r="T443" s="47"/>
      <c r="U443" s="41">
        <f t="shared" si="137"/>
        <v>7.2030856308348223</v>
      </c>
      <c r="W443" s="41">
        <f t="shared" si="138"/>
        <v>7.3114418304869542</v>
      </c>
      <c r="Y443" s="41">
        <f t="shared" si="139"/>
        <v>-0.10835619965213183</v>
      </c>
      <c r="Z443" s="41">
        <f t="shared" si="133"/>
        <v>-7.6329665891374049E-2</v>
      </c>
      <c r="AD443" s="48"/>
      <c r="AE443" s="45">
        <f t="shared" si="125"/>
        <v>7.368999999999998</v>
      </c>
      <c r="AF443" s="45">
        <f t="shared" si="126"/>
        <v>0.23674670008259882</v>
      </c>
      <c r="AG443" s="27">
        <f t="shared" si="127"/>
        <v>7.8424934001651954</v>
      </c>
      <c r="AH443" s="27">
        <f t="shared" si="128"/>
        <v>6.8955065998348006</v>
      </c>
      <c r="AI443" s="49"/>
    </row>
    <row r="444" spans="1:35" x14ac:dyDescent="0.2">
      <c r="A444" s="14" t="s">
        <v>22</v>
      </c>
      <c r="B444" s="15">
        <v>40718</v>
      </c>
      <c r="C444" s="16">
        <v>7.1</v>
      </c>
      <c r="D444" s="16">
        <v>7.09</v>
      </c>
      <c r="E444" s="16">
        <v>7.14</v>
      </c>
      <c r="F444" s="16">
        <f t="shared" si="134"/>
        <v>0</v>
      </c>
      <c r="G444" s="14" t="str">
        <f t="shared" si="135"/>
        <v/>
      </c>
      <c r="H444" s="14" t="str">
        <f t="shared" si="136"/>
        <v/>
      </c>
      <c r="I444" s="16">
        <f t="shared" si="122"/>
        <v>13.043478260869549</v>
      </c>
      <c r="K444" s="46"/>
      <c r="L444" s="16">
        <f t="shared" si="130"/>
        <v>7.68</v>
      </c>
      <c r="M444" s="16">
        <f t="shared" si="131"/>
        <v>7.08</v>
      </c>
      <c r="N444" s="28">
        <f t="shared" si="132"/>
        <v>3.3333333333332646E-2</v>
      </c>
      <c r="O444" s="28">
        <f t="shared" si="123"/>
        <v>4.5028578606870984E-2</v>
      </c>
      <c r="P444" s="28">
        <f t="shared" si="129"/>
        <v>4.5028578606870984E-2</v>
      </c>
      <c r="Q444" s="28">
        <f t="shared" si="124"/>
        <v>5.5057756764936017E-2</v>
      </c>
      <c r="T444" s="47"/>
      <c r="U444" s="41">
        <f t="shared" si="137"/>
        <v>7.2272830182593353</v>
      </c>
      <c r="W444" s="41">
        <f t="shared" si="138"/>
        <v>7.3307571769259106</v>
      </c>
      <c r="Y444" s="41">
        <f t="shared" si="139"/>
        <v>-0.10347415866657528</v>
      </c>
      <c r="Z444" s="41">
        <f t="shared" si="133"/>
        <v>-6.8323032451184595E-2</v>
      </c>
      <c r="AD444" s="48"/>
      <c r="AE444" s="45">
        <f t="shared" si="125"/>
        <v>7.3904999999999985</v>
      </c>
      <c r="AF444" s="45">
        <f t="shared" si="126"/>
        <v>0.2279797140098215</v>
      </c>
      <c r="AG444" s="27">
        <f t="shared" si="127"/>
        <v>7.8464594280196414</v>
      </c>
      <c r="AH444" s="27">
        <f t="shared" si="128"/>
        <v>6.9345405719803557</v>
      </c>
      <c r="AI444" s="49"/>
    </row>
    <row r="445" spans="1:35" x14ac:dyDescent="0.2">
      <c r="A445" s="14" t="s">
        <v>22</v>
      </c>
      <c r="B445" s="15">
        <v>40717</v>
      </c>
      <c r="C445" s="16">
        <v>7.1</v>
      </c>
      <c r="D445" s="16">
        <v>7.08</v>
      </c>
      <c r="E445" s="16">
        <v>7.16</v>
      </c>
      <c r="F445" s="16">
        <f t="shared" si="134"/>
        <v>-5.0000000000000711E-2</v>
      </c>
      <c r="G445" s="14" t="str">
        <f t="shared" si="135"/>
        <v/>
      </c>
      <c r="H445" s="14">
        <f t="shared" si="136"/>
        <v>5.0000000000000711E-2</v>
      </c>
      <c r="I445" s="16">
        <f t="shared" si="122"/>
        <v>13.043478260869549</v>
      </c>
      <c r="K445" s="46"/>
      <c r="L445" s="16">
        <f t="shared" si="130"/>
        <v>7.69</v>
      </c>
      <c r="M445" s="16">
        <f t="shared" si="131"/>
        <v>7.08</v>
      </c>
      <c r="N445" s="28">
        <f t="shared" si="132"/>
        <v>3.2786885245900926E-2</v>
      </c>
      <c r="O445" s="28">
        <f t="shared" si="123"/>
        <v>5.690597324288655E-2</v>
      </c>
      <c r="P445" s="28">
        <f t="shared" si="129"/>
        <v>5.690597324288655E-2</v>
      </c>
      <c r="Q445" s="28">
        <f t="shared" si="124"/>
        <v>5.2642950134471102E-2</v>
      </c>
      <c r="T445" s="47"/>
      <c r="U445" s="41">
        <f t="shared" si="137"/>
        <v>7.2504253852155784</v>
      </c>
      <c r="W445" s="41">
        <f t="shared" si="138"/>
        <v>7.3492177510799834</v>
      </c>
      <c r="Y445" s="41">
        <f t="shared" si="139"/>
        <v>-9.8792365864404985E-2</v>
      </c>
      <c r="Z445" s="41">
        <f t="shared" si="133"/>
        <v>-5.9535250897336925E-2</v>
      </c>
      <c r="AD445" s="48"/>
      <c r="AE445" s="45">
        <f t="shared" si="125"/>
        <v>7.4089999999999989</v>
      </c>
      <c r="AF445" s="45">
        <f t="shared" si="126"/>
        <v>0.21846967752985766</v>
      </c>
      <c r="AG445" s="27">
        <f t="shared" si="127"/>
        <v>7.8459393550597145</v>
      </c>
      <c r="AH445" s="27">
        <f t="shared" si="128"/>
        <v>6.9720606449402833</v>
      </c>
      <c r="AI445" s="49"/>
    </row>
    <row r="446" spans="1:35" x14ac:dyDescent="0.2">
      <c r="A446" s="14" t="s">
        <v>22</v>
      </c>
      <c r="B446" s="15">
        <v>40716</v>
      </c>
      <c r="C446" s="16">
        <v>7.15</v>
      </c>
      <c r="D446" s="16">
        <v>7.13</v>
      </c>
      <c r="E446" s="16">
        <v>7.21</v>
      </c>
      <c r="F446" s="16">
        <f t="shared" si="134"/>
        <v>0</v>
      </c>
      <c r="G446" s="14" t="str">
        <f t="shared" si="135"/>
        <v/>
      </c>
      <c r="H446" s="14" t="str">
        <f t="shared" si="136"/>
        <v/>
      </c>
      <c r="I446" s="16">
        <f t="shared" si="122"/>
        <v>13.043478260869563</v>
      </c>
      <c r="K446" s="46"/>
      <c r="L446" s="16">
        <f t="shared" si="130"/>
        <v>7.69</v>
      </c>
      <c r="M446" s="16">
        <f t="shared" si="131"/>
        <v>7.11</v>
      </c>
      <c r="N446" s="28">
        <f t="shared" si="132"/>
        <v>6.8965517241379365E-2</v>
      </c>
      <c r="O446" s="28">
        <f t="shared" si="123"/>
        <v>7.4712643678160842E-2</v>
      </c>
      <c r="P446" s="28">
        <f t="shared" si="129"/>
        <v>7.4712643678160842E-2</v>
      </c>
      <c r="Q446" s="28">
        <f t="shared" si="124"/>
        <v>5.6785470900913584E-2</v>
      </c>
      <c r="T446" s="47"/>
      <c r="U446" s="41">
        <f t="shared" si="137"/>
        <v>7.2777754552547744</v>
      </c>
      <c r="W446" s="41">
        <f t="shared" si="138"/>
        <v>7.3691551711663816</v>
      </c>
      <c r="Y446" s="41">
        <f t="shared" si="139"/>
        <v>-9.1379715911607207E-2</v>
      </c>
      <c r="Z446" s="41">
        <f t="shared" si="133"/>
        <v>-4.9720972155569906E-2</v>
      </c>
      <c r="AD446" s="48"/>
      <c r="AE446" s="45">
        <f t="shared" si="125"/>
        <v>7.4239999999999995</v>
      </c>
      <c r="AF446" s="45">
        <f t="shared" si="126"/>
        <v>0.20672203559369273</v>
      </c>
      <c r="AG446" s="27">
        <f t="shared" si="127"/>
        <v>7.8374440711873845</v>
      </c>
      <c r="AH446" s="27">
        <f t="shared" si="128"/>
        <v>7.0105559288126145</v>
      </c>
      <c r="AI446" s="49"/>
    </row>
    <row r="447" spans="1:35" x14ac:dyDescent="0.2">
      <c r="A447" s="14" t="s">
        <v>22</v>
      </c>
      <c r="B447" s="15">
        <v>40715</v>
      </c>
      <c r="C447" s="16">
        <v>7.15</v>
      </c>
      <c r="D447" s="16">
        <v>7.14</v>
      </c>
      <c r="E447" s="16">
        <v>7.21</v>
      </c>
      <c r="F447" s="16">
        <f t="shared" si="134"/>
        <v>-9.9999999999997868E-3</v>
      </c>
      <c r="G447" s="14" t="str">
        <f t="shared" si="135"/>
        <v/>
      </c>
      <c r="H447" s="14">
        <f t="shared" si="136"/>
        <v>9.9999999999997868E-3</v>
      </c>
      <c r="I447" s="16">
        <f t="shared" si="122"/>
        <v>12.499999999999972</v>
      </c>
      <c r="K447" s="46"/>
      <c r="L447" s="16">
        <f t="shared" si="130"/>
        <v>7.69</v>
      </c>
      <c r="M447" s="16">
        <f t="shared" si="131"/>
        <v>7.11</v>
      </c>
      <c r="N447" s="28">
        <f t="shared" si="132"/>
        <v>6.8965517241379365E-2</v>
      </c>
      <c r="O447" s="28">
        <f t="shared" si="123"/>
        <v>5.7784743991640859E-2</v>
      </c>
      <c r="P447" s="28">
        <f t="shared" si="129"/>
        <v>5.7784743991640859E-2</v>
      </c>
      <c r="Q447" s="28">
        <f t="shared" si="124"/>
        <v>6.6760596974240555E-2</v>
      </c>
      <c r="T447" s="47"/>
      <c r="U447" s="41">
        <f t="shared" si="137"/>
        <v>7.3010073562101887</v>
      </c>
      <c r="W447" s="41">
        <f t="shared" si="138"/>
        <v>7.3866875848596916</v>
      </c>
      <c r="Y447" s="41">
        <f t="shared" si="139"/>
        <v>-8.5680228649502865E-2</v>
      </c>
      <c r="Z447" s="41">
        <f t="shared" si="133"/>
        <v>-3.9306286216560585E-2</v>
      </c>
      <c r="AD447" s="48"/>
      <c r="AE447" s="45">
        <f t="shared" si="125"/>
        <v>7.4354999999999993</v>
      </c>
      <c r="AF447" s="45">
        <f t="shared" si="126"/>
        <v>0.19734424237864143</v>
      </c>
      <c r="AG447" s="27">
        <f t="shared" si="127"/>
        <v>7.830188484757282</v>
      </c>
      <c r="AH447" s="27">
        <f t="shared" si="128"/>
        <v>7.0408115152427166</v>
      </c>
      <c r="AI447" s="49"/>
    </row>
    <row r="448" spans="1:35" x14ac:dyDescent="0.2">
      <c r="A448" s="14" t="s">
        <v>22</v>
      </c>
      <c r="B448" s="15">
        <v>40714</v>
      </c>
      <c r="C448" s="16">
        <v>7.16</v>
      </c>
      <c r="D448" s="16">
        <v>7.11</v>
      </c>
      <c r="E448" s="16">
        <v>7.2</v>
      </c>
      <c r="F448" s="16">
        <f t="shared" si="134"/>
        <v>9.9999999999997868E-3</v>
      </c>
      <c r="G448" s="14">
        <f t="shared" si="135"/>
        <v>9.9999999999997868E-3</v>
      </c>
      <c r="H448" s="14" t="str">
        <f t="shared" si="136"/>
        <v/>
      </c>
      <c r="I448" s="16">
        <f t="shared" si="122"/>
        <v>12.676056338028147</v>
      </c>
      <c r="K448" s="46"/>
      <c r="L448" s="16">
        <f t="shared" si="130"/>
        <v>7.69</v>
      </c>
      <c r="M448" s="16">
        <f t="shared" si="131"/>
        <v>7.11</v>
      </c>
      <c r="N448" s="28">
        <f t="shared" si="132"/>
        <v>8.6206896551723824E-2</v>
      </c>
      <c r="O448" s="28">
        <f t="shared" si="123"/>
        <v>4.0856844305120862E-2</v>
      </c>
      <c r="P448" s="28">
        <f t="shared" si="129"/>
        <v>4.0856844305120862E-2</v>
      </c>
      <c r="Q448" s="28">
        <f t="shared" si="124"/>
        <v>8.5256961899600234E-2</v>
      </c>
      <c r="T448" s="47"/>
      <c r="U448" s="41">
        <f t="shared" si="137"/>
        <v>7.3284632391574966</v>
      </c>
      <c r="W448" s="41">
        <f t="shared" si="138"/>
        <v>7.4056225916484664</v>
      </c>
      <c r="Y448" s="41">
        <f t="shared" si="139"/>
        <v>-7.7159352490969724E-2</v>
      </c>
      <c r="Z448" s="41">
        <f t="shared" si="133"/>
        <v>-2.7712800608325018E-2</v>
      </c>
      <c r="AD448" s="48"/>
      <c r="AE448" s="45">
        <f t="shared" si="125"/>
        <v>7.4459999999999997</v>
      </c>
      <c r="AF448" s="45">
        <f t="shared" si="126"/>
        <v>0.1872004273499395</v>
      </c>
      <c r="AG448" s="27">
        <f t="shared" si="127"/>
        <v>7.8204008546998791</v>
      </c>
      <c r="AH448" s="27">
        <f t="shared" si="128"/>
        <v>7.0715991453001203</v>
      </c>
      <c r="AI448" s="49"/>
    </row>
    <row r="449" spans="1:35" x14ac:dyDescent="0.2">
      <c r="A449" s="14" t="s">
        <v>22</v>
      </c>
      <c r="B449" s="15">
        <v>40711</v>
      </c>
      <c r="C449" s="16">
        <v>7.15</v>
      </c>
      <c r="D449" s="16">
        <v>7.15</v>
      </c>
      <c r="E449" s="16">
        <v>7.22</v>
      </c>
      <c r="F449" s="16">
        <f t="shared" si="134"/>
        <v>0</v>
      </c>
      <c r="G449" s="14" t="str">
        <f t="shared" si="135"/>
        <v/>
      </c>
      <c r="H449" s="14" t="str">
        <f t="shared" si="136"/>
        <v/>
      </c>
      <c r="I449" s="16">
        <f t="shared" si="122"/>
        <v>30.337078651685431</v>
      </c>
      <c r="K449" s="46"/>
      <c r="L449" s="16">
        <f t="shared" si="130"/>
        <v>7.69</v>
      </c>
      <c r="M449" s="16">
        <f t="shared" si="131"/>
        <v>7.14</v>
      </c>
      <c r="N449" s="28">
        <f t="shared" si="132"/>
        <v>1.8181818181819385E-2</v>
      </c>
      <c r="O449" s="28">
        <f t="shared" si="123"/>
        <v>3.2954545454546409E-2</v>
      </c>
      <c r="P449" s="28">
        <f t="shared" si="129"/>
        <v>3.2954545454546409E-2</v>
      </c>
      <c r="Q449" s="28">
        <f t="shared" si="124"/>
        <v>0.16169986157897315</v>
      </c>
      <c r="T449" s="47"/>
      <c r="U449" s="41">
        <f t="shared" si="137"/>
        <v>7.3590929190043148</v>
      </c>
      <c r="W449" s="41">
        <f t="shared" si="138"/>
        <v>7.4252723989803435</v>
      </c>
      <c r="Y449" s="41">
        <f t="shared" si="139"/>
        <v>-6.6179479976028688E-2</v>
      </c>
      <c r="Z449" s="41">
        <f t="shared" si="133"/>
        <v>-1.535116263766384E-2</v>
      </c>
      <c r="AD449" s="48"/>
      <c r="AE449" s="45">
        <f t="shared" si="125"/>
        <v>7.4560000000000013</v>
      </c>
      <c r="AF449" s="45">
        <f t="shared" si="126"/>
        <v>0.17670314088889305</v>
      </c>
      <c r="AG449" s="27">
        <f t="shared" si="127"/>
        <v>7.8094062817777878</v>
      </c>
      <c r="AH449" s="27">
        <f t="shared" si="128"/>
        <v>7.1025937182222147</v>
      </c>
      <c r="AI449" s="49"/>
    </row>
    <row r="450" spans="1:35" x14ac:dyDescent="0.2">
      <c r="A450" s="14" t="s">
        <v>22</v>
      </c>
      <c r="B450" s="15">
        <v>40710</v>
      </c>
      <c r="C450" s="16">
        <v>7.15</v>
      </c>
      <c r="D450" s="16">
        <v>7.14</v>
      </c>
      <c r="E450" s="16">
        <v>7.23</v>
      </c>
      <c r="F450" s="16">
        <f t="shared" si="134"/>
        <v>-8.9999999999999858E-2</v>
      </c>
      <c r="G450" s="14" t="str">
        <f t="shared" si="135"/>
        <v/>
      </c>
      <c r="H450" s="14">
        <f t="shared" si="136"/>
        <v>8.9999999999999858E-2</v>
      </c>
      <c r="I450" s="16">
        <f t="shared" si="122"/>
        <v>32.608695652173964</v>
      </c>
      <c r="K450" s="46"/>
      <c r="L450" s="16">
        <f t="shared" si="130"/>
        <v>7.69</v>
      </c>
      <c r="M450" s="16">
        <f t="shared" si="131"/>
        <v>7.14</v>
      </c>
      <c r="N450" s="28">
        <f t="shared" si="132"/>
        <v>1.8181818181819385E-2</v>
      </c>
      <c r="O450" s="28">
        <f t="shared" si="123"/>
        <v>7.7618577075098935E-2</v>
      </c>
      <c r="P450" s="28">
        <f t="shared" si="129"/>
        <v>7.7618577075098935E-2</v>
      </c>
      <c r="Q450" s="28">
        <f t="shared" si="124"/>
        <v>0.28401912120671396</v>
      </c>
      <c r="T450" s="47"/>
      <c r="U450" s="41">
        <f t="shared" si="137"/>
        <v>7.3971098133687363</v>
      </c>
      <c r="W450" s="41">
        <f t="shared" si="138"/>
        <v>7.44729419089877</v>
      </c>
      <c r="Y450" s="41">
        <f t="shared" si="139"/>
        <v>-5.0184377530033686E-2</v>
      </c>
      <c r="Z450" s="41">
        <f t="shared" si="133"/>
        <v>-2.644083303072628E-3</v>
      </c>
      <c r="AD450" s="48"/>
      <c r="AE450" s="45">
        <f t="shared" si="125"/>
        <v>7.4680000000000009</v>
      </c>
      <c r="AF450" s="45">
        <f t="shared" si="126"/>
        <v>0.16314410807626487</v>
      </c>
      <c r="AG450" s="27">
        <f t="shared" si="127"/>
        <v>7.7942882161525304</v>
      </c>
      <c r="AH450" s="27">
        <f t="shared" si="128"/>
        <v>7.1417117838474713</v>
      </c>
      <c r="AI450" s="49"/>
    </row>
    <row r="451" spans="1:35" x14ac:dyDescent="0.2">
      <c r="A451" s="14" t="s">
        <v>22</v>
      </c>
      <c r="B451" s="15">
        <v>40709</v>
      </c>
      <c r="C451" s="16">
        <v>7.24</v>
      </c>
      <c r="D451" s="16">
        <v>7.21</v>
      </c>
      <c r="E451" s="16">
        <v>7.3</v>
      </c>
      <c r="F451" s="16">
        <f t="shared" si="134"/>
        <v>-5.9999999999999609E-2</v>
      </c>
      <c r="G451" s="14" t="str">
        <f t="shared" si="135"/>
        <v/>
      </c>
      <c r="H451" s="14">
        <f t="shared" si="136"/>
        <v>5.9999999999999609E-2</v>
      </c>
      <c r="I451" s="16">
        <f t="shared" si="122"/>
        <v>41.111111111111107</v>
      </c>
      <c r="K451" s="46"/>
      <c r="L451" s="16">
        <f t="shared" si="130"/>
        <v>7.69</v>
      </c>
      <c r="M451" s="16">
        <f t="shared" si="131"/>
        <v>7.21</v>
      </c>
      <c r="N451" s="28">
        <f t="shared" si="132"/>
        <v>6.2500000000000458E-2</v>
      </c>
      <c r="O451" s="28">
        <f t="shared" si="123"/>
        <v>0.12458827404479567</v>
      </c>
      <c r="P451" s="28">
        <f t="shared" si="129"/>
        <v>0.12458827404479567</v>
      </c>
      <c r="Q451" s="28">
        <f t="shared" si="124"/>
        <v>0.43712285677208601</v>
      </c>
      <c r="T451" s="47"/>
      <c r="U451" s="41">
        <f t="shared" si="137"/>
        <v>7.442038870344871</v>
      </c>
      <c r="W451" s="41">
        <f t="shared" si="138"/>
        <v>7.4710777261706722</v>
      </c>
      <c r="Y451" s="41">
        <f t="shared" si="139"/>
        <v>-2.9038855825801235E-2</v>
      </c>
      <c r="Z451" s="41">
        <f t="shared" si="133"/>
        <v>9.2409902536676365E-3</v>
      </c>
      <c r="AD451" s="48"/>
      <c r="AE451" s="45">
        <f t="shared" si="125"/>
        <v>7.4819999999999993</v>
      </c>
      <c r="AF451" s="45">
        <f t="shared" si="126"/>
        <v>0.14641038214552954</v>
      </c>
      <c r="AG451" s="27">
        <f t="shared" si="127"/>
        <v>7.7748207642910581</v>
      </c>
      <c r="AH451" s="27">
        <f t="shared" si="128"/>
        <v>7.1891792357089406</v>
      </c>
      <c r="AI451" s="49"/>
    </row>
    <row r="452" spans="1:35" x14ac:dyDescent="0.2">
      <c r="A452" s="14" t="s">
        <v>22</v>
      </c>
      <c r="B452" s="15">
        <v>40708</v>
      </c>
      <c r="C452" s="16">
        <v>7.3</v>
      </c>
      <c r="D452" s="16">
        <v>7.23</v>
      </c>
      <c r="E452" s="16">
        <v>7.32</v>
      </c>
      <c r="F452" s="16">
        <f t="shared" si="134"/>
        <v>-2.0000000000000462E-2</v>
      </c>
      <c r="G452" s="14" t="str">
        <f t="shared" si="135"/>
        <v/>
      </c>
      <c r="H452" s="14">
        <f t="shared" si="136"/>
        <v>2.0000000000000462E-2</v>
      </c>
      <c r="I452" s="16">
        <f t="shared" ref="I452:I515" si="140">100-100/(1+SUM(G452:G465)/SUM(H452:H465))</f>
        <v>45.348837209302332</v>
      </c>
      <c r="K452" s="46"/>
      <c r="L452" s="16">
        <f t="shared" si="130"/>
        <v>7.69</v>
      </c>
      <c r="M452" s="16">
        <f t="shared" si="131"/>
        <v>7.23</v>
      </c>
      <c r="N452" s="28">
        <f t="shared" si="132"/>
        <v>0.15217391304347697</v>
      </c>
      <c r="O452" s="28">
        <f t="shared" ref="O452:O515" si="141">AVERAGE(N452:N454)</f>
        <v>0.15026656861843926</v>
      </c>
      <c r="P452" s="28">
        <f t="shared" si="129"/>
        <v>0.15026656861843926</v>
      </c>
      <c r="Q452" s="28">
        <f t="shared" ref="Q452:Q515" si="142">AVERAGE(P452:P456)</f>
        <v>0.56710716274744044</v>
      </c>
      <c r="T452" s="47"/>
      <c r="U452" s="41">
        <f t="shared" si="137"/>
        <v>7.4787732104075744</v>
      </c>
      <c r="W452" s="41">
        <f t="shared" si="138"/>
        <v>7.4895639442643258</v>
      </c>
      <c r="Y452" s="41">
        <f t="shared" si="139"/>
        <v>-1.0790733856751444E-2</v>
      </c>
      <c r="Z452" s="41">
        <f t="shared" si="133"/>
        <v>1.8810951773534854E-2</v>
      </c>
      <c r="AD452" s="48"/>
      <c r="AE452" s="45">
        <f t="shared" ref="AE452:AE515" si="143">AVERAGE(C452:C471)</f>
        <v>7.4930000000000003</v>
      </c>
      <c r="AF452" s="45">
        <f t="shared" ref="AF452:AF515" si="144">STDEVP(C452:C471)</f>
        <v>0.13568714014231417</v>
      </c>
      <c r="AG452" s="27">
        <f t="shared" si="127"/>
        <v>7.7643742802846285</v>
      </c>
      <c r="AH452" s="27">
        <f t="shared" si="128"/>
        <v>7.2216257197153721</v>
      </c>
      <c r="AI452" s="49"/>
    </row>
    <row r="453" spans="1:35" x14ac:dyDescent="0.2">
      <c r="A453" s="14" t="s">
        <v>22</v>
      </c>
      <c r="B453" s="15">
        <v>40707</v>
      </c>
      <c r="C453" s="16">
        <v>7.32</v>
      </c>
      <c r="D453" s="16">
        <v>7.25</v>
      </c>
      <c r="E453" s="16">
        <v>7.32</v>
      </c>
      <c r="F453" s="16">
        <f t="shared" si="134"/>
        <v>0</v>
      </c>
      <c r="G453" s="14" t="str">
        <f t="shared" si="135"/>
        <v/>
      </c>
      <c r="H453" s="14" t="str">
        <f t="shared" si="136"/>
        <v/>
      </c>
      <c r="I453" s="16">
        <f t="shared" si="140"/>
        <v>47.674418604651159</v>
      </c>
      <c r="K453" s="46"/>
      <c r="L453" s="16">
        <f t="shared" si="130"/>
        <v>7.69</v>
      </c>
      <c r="M453" s="16">
        <f t="shared" si="131"/>
        <v>7.25</v>
      </c>
      <c r="N453" s="28">
        <f t="shared" si="132"/>
        <v>0.15909090909090959</v>
      </c>
      <c r="O453" s="28">
        <f t="shared" si="141"/>
        <v>0.42307134270198549</v>
      </c>
      <c r="P453" s="28">
        <f t="shared" si="129"/>
        <v>0.42307134270198549</v>
      </c>
      <c r="Q453" s="28">
        <f t="shared" si="142"/>
        <v>0.68803424118061529</v>
      </c>
      <c r="T453" s="47"/>
      <c r="U453" s="41">
        <f t="shared" si="137"/>
        <v>7.5112774304816794</v>
      </c>
      <c r="W453" s="41">
        <f t="shared" si="138"/>
        <v>7.5047290598054719</v>
      </c>
      <c r="Y453" s="41">
        <f t="shared" si="139"/>
        <v>6.5483706762075045E-3</v>
      </c>
      <c r="Z453" s="41">
        <f t="shared" si="133"/>
        <v>2.6211373181106425E-2</v>
      </c>
      <c r="AD453" s="48"/>
      <c r="AE453" s="45">
        <f t="shared" si="143"/>
        <v>7.5010000000000003</v>
      </c>
      <c r="AF453" s="45">
        <f t="shared" si="144"/>
        <v>0.12860404348231047</v>
      </c>
      <c r="AG453" s="27">
        <f t="shared" si="127"/>
        <v>7.7582080869646211</v>
      </c>
      <c r="AH453" s="27">
        <f t="shared" si="128"/>
        <v>7.2437919130353796</v>
      </c>
      <c r="AI453" s="49"/>
    </row>
    <row r="454" spans="1:35" x14ac:dyDescent="0.2">
      <c r="A454" s="14" t="s">
        <v>22</v>
      </c>
      <c r="B454" s="15">
        <v>40704</v>
      </c>
      <c r="C454" s="16">
        <v>7.32</v>
      </c>
      <c r="D454" s="16">
        <v>7.26</v>
      </c>
      <c r="E454" s="16">
        <v>7.34</v>
      </c>
      <c r="F454" s="16">
        <f t="shared" si="134"/>
        <v>-0.35999999999999943</v>
      </c>
      <c r="G454" s="14" t="str">
        <f t="shared" si="135"/>
        <v/>
      </c>
      <c r="H454" s="14">
        <f t="shared" si="136"/>
        <v>0.35999999999999943</v>
      </c>
      <c r="I454" s="16">
        <f t="shared" si="140"/>
        <v>47.674418604651159</v>
      </c>
      <c r="K454" s="46"/>
      <c r="L454" s="16">
        <f t="shared" si="130"/>
        <v>7.69</v>
      </c>
      <c r="M454" s="16">
        <f t="shared" si="131"/>
        <v>7.26</v>
      </c>
      <c r="N454" s="28">
        <f t="shared" si="132"/>
        <v>0.1395348837209312</v>
      </c>
      <c r="O454" s="28">
        <f t="shared" si="141"/>
        <v>0.64455084359325054</v>
      </c>
      <c r="P454" s="28">
        <f t="shared" si="129"/>
        <v>0.64455084359325054</v>
      </c>
      <c r="Q454" s="28">
        <f t="shared" si="142"/>
        <v>0.76616507067943385</v>
      </c>
      <c r="T454" s="47"/>
      <c r="U454" s="41">
        <f t="shared" si="137"/>
        <v>7.5460551451147122</v>
      </c>
      <c r="W454" s="41">
        <f t="shared" si="138"/>
        <v>7.5195073845899092</v>
      </c>
      <c r="Y454" s="41">
        <f t="shared" si="139"/>
        <v>2.654776052480301E-2</v>
      </c>
      <c r="Z454" s="41">
        <f t="shared" si="133"/>
        <v>3.1127123807331153E-2</v>
      </c>
      <c r="AD454" s="48"/>
      <c r="AE454" s="45">
        <f t="shared" si="143"/>
        <v>7.5075000000000003</v>
      </c>
      <c r="AF454" s="45">
        <f t="shared" si="144"/>
        <v>0.12242855059176352</v>
      </c>
      <c r="AG454" s="27">
        <f t="shared" si="127"/>
        <v>7.7523571011835273</v>
      </c>
      <c r="AH454" s="27">
        <f t="shared" si="128"/>
        <v>7.2626428988164733</v>
      </c>
      <c r="AI454" s="49"/>
    </row>
    <row r="455" spans="1:35" x14ac:dyDescent="0.2">
      <c r="A455" s="14" t="s">
        <v>22</v>
      </c>
      <c r="B455" s="15">
        <v>40703</v>
      </c>
      <c r="C455" s="16">
        <v>7.68</v>
      </c>
      <c r="D455" s="16">
        <v>7.56</v>
      </c>
      <c r="E455" s="16">
        <v>7.68</v>
      </c>
      <c r="F455" s="16">
        <f t="shared" si="134"/>
        <v>4.9999999999999822E-2</v>
      </c>
      <c r="G455" s="14">
        <f t="shared" si="135"/>
        <v>4.9999999999999822E-2</v>
      </c>
      <c r="H455" s="14" t="str">
        <f t="shared" si="136"/>
        <v/>
      </c>
      <c r="I455" s="16">
        <f t="shared" si="140"/>
        <v>77.358490566037716</v>
      </c>
      <c r="K455" s="46"/>
      <c r="L455" s="16">
        <f t="shared" si="130"/>
        <v>7.69</v>
      </c>
      <c r="M455" s="16">
        <f t="shared" si="131"/>
        <v>7.35</v>
      </c>
      <c r="N455" s="28">
        <f t="shared" si="132"/>
        <v>0.97058823529411575</v>
      </c>
      <c r="O455" s="28">
        <f t="shared" si="141"/>
        <v>0.84313725490195923</v>
      </c>
      <c r="P455" s="28">
        <f t="shared" si="129"/>
        <v>0.84313725490195923</v>
      </c>
      <c r="Q455" s="28">
        <f t="shared" si="142"/>
        <v>0.81568627450980347</v>
      </c>
      <c r="T455" s="47"/>
      <c r="U455" s="41">
        <f t="shared" si="137"/>
        <v>7.5871560805901144</v>
      </c>
      <c r="W455" s="41">
        <f t="shared" si="138"/>
        <v>7.5354679753571014</v>
      </c>
      <c r="Y455" s="41">
        <f t="shared" si="139"/>
        <v>5.1688105233012926E-2</v>
      </c>
      <c r="Z455" s="41">
        <f t="shared" si="133"/>
        <v>3.2271964627963189E-2</v>
      </c>
      <c r="AD455" s="48"/>
      <c r="AE455" s="45">
        <f t="shared" si="143"/>
        <v>7.5129999999999981</v>
      </c>
      <c r="AF455" s="45">
        <f t="shared" si="144"/>
        <v>0.1161938036213636</v>
      </c>
      <c r="AG455" s="27">
        <f t="shared" si="127"/>
        <v>7.7453876072427255</v>
      </c>
      <c r="AH455" s="27">
        <f t="shared" si="128"/>
        <v>7.2806123927572708</v>
      </c>
      <c r="AI455" s="49"/>
    </row>
    <row r="456" spans="1:35" x14ac:dyDescent="0.2">
      <c r="A456" s="14" t="s">
        <v>22</v>
      </c>
      <c r="B456" s="15">
        <v>40702</v>
      </c>
      <c r="C456" s="16">
        <v>7.63</v>
      </c>
      <c r="D456" s="16">
        <v>7.56</v>
      </c>
      <c r="E456" s="16">
        <v>7.67</v>
      </c>
      <c r="F456" s="16">
        <f t="shared" si="134"/>
        <v>3.0000000000000249E-2</v>
      </c>
      <c r="G456" s="14">
        <f t="shared" si="135"/>
        <v>3.0000000000000249E-2</v>
      </c>
      <c r="H456" s="14" t="str">
        <f t="shared" si="136"/>
        <v/>
      </c>
      <c r="I456" s="16">
        <f t="shared" si="140"/>
        <v>69.230769230769226</v>
      </c>
      <c r="K456" s="46"/>
      <c r="L456" s="16">
        <f t="shared" si="130"/>
        <v>7.69</v>
      </c>
      <c r="M456" s="16">
        <f t="shared" si="131"/>
        <v>7.35</v>
      </c>
      <c r="N456" s="28">
        <f t="shared" si="132"/>
        <v>0.82352941176470484</v>
      </c>
      <c r="O456" s="28">
        <f t="shared" si="141"/>
        <v>0.77450980392156776</v>
      </c>
      <c r="P456" s="28">
        <f t="shared" si="129"/>
        <v>0.77450980392156776</v>
      </c>
      <c r="Q456" s="28">
        <f t="shared" si="142"/>
        <v>0.84117647058823497</v>
      </c>
      <c r="T456" s="47"/>
      <c r="U456" s="41">
        <f t="shared" si="137"/>
        <v>7.5702753679701349</v>
      </c>
      <c r="W456" s="41">
        <f t="shared" si="138"/>
        <v>7.5239054133856698</v>
      </c>
      <c r="Y456" s="41">
        <f t="shared" si="139"/>
        <v>4.6369954584465134E-2</v>
      </c>
      <c r="Z456" s="41">
        <f t="shared" si="133"/>
        <v>2.7417929476700749E-2</v>
      </c>
      <c r="AD456" s="48"/>
      <c r="AE456" s="45">
        <f t="shared" si="143"/>
        <v>7.5044999999999984</v>
      </c>
      <c r="AF456" s="45">
        <f t="shared" si="144"/>
        <v>0.10970300816294881</v>
      </c>
      <c r="AG456" s="27">
        <f t="shared" si="127"/>
        <v>7.7239060163258957</v>
      </c>
      <c r="AH456" s="27">
        <f t="shared" si="128"/>
        <v>7.2850939836741011</v>
      </c>
      <c r="AI456" s="49"/>
    </row>
    <row r="457" spans="1:35" x14ac:dyDescent="0.2">
      <c r="A457" s="14" t="s">
        <v>22</v>
      </c>
      <c r="B457" s="15">
        <v>40701</v>
      </c>
      <c r="C457" s="16">
        <v>7.6</v>
      </c>
      <c r="D457" s="16">
        <v>7.6</v>
      </c>
      <c r="E457" s="16">
        <v>7.66</v>
      </c>
      <c r="F457" s="16">
        <f t="shared" si="134"/>
        <v>-1.0000000000000675E-2</v>
      </c>
      <c r="G457" s="14" t="str">
        <f t="shared" si="135"/>
        <v/>
      </c>
      <c r="H457" s="14">
        <f t="shared" si="136"/>
        <v>1.0000000000000675E-2</v>
      </c>
      <c r="I457" s="16">
        <f t="shared" si="140"/>
        <v>63.461538461538424</v>
      </c>
      <c r="K457" s="46"/>
      <c r="L457" s="16">
        <f t="shared" si="130"/>
        <v>7.69</v>
      </c>
      <c r="M457" s="16">
        <f t="shared" si="131"/>
        <v>7.35</v>
      </c>
      <c r="N457" s="28">
        <f t="shared" si="132"/>
        <v>0.73529411764705721</v>
      </c>
      <c r="O457" s="28">
        <f t="shared" si="141"/>
        <v>0.75490196078431338</v>
      </c>
      <c r="P457" s="28">
        <f t="shared" si="129"/>
        <v>0.75490196078431338</v>
      </c>
      <c r="Q457" s="28">
        <f t="shared" si="142"/>
        <v>0.86960784313725481</v>
      </c>
      <c r="T457" s="47"/>
      <c r="U457" s="41">
        <f t="shared" si="137"/>
        <v>7.5594163439647053</v>
      </c>
      <c r="W457" s="41">
        <f t="shared" si="138"/>
        <v>7.5154178464565238</v>
      </c>
      <c r="Y457" s="41">
        <f t="shared" si="139"/>
        <v>4.3998497508181522E-2</v>
      </c>
      <c r="Z457" s="41">
        <f t="shared" si="133"/>
        <v>2.2679923199759651E-2</v>
      </c>
      <c r="AD457" s="48"/>
      <c r="AE457" s="45">
        <f t="shared" si="143"/>
        <v>7.4974999999999996</v>
      </c>
      <c r="AF457" s="45">
        <f t="shared" si="144"/>
        <v>0.10587138423577928</v>
      </c>
      <c r="AG457" s="27">
        <f t="shared" si="127"/>
        <v>7.7092427684715581</v>
      </c>
      <c r="AH457" s="27">
        <f t="shared" si="128"/>
        <v>7.2857572315284411</v>
      </c>
      <c r="AI457" s="49"/>
    </row>
    <row r="458" spans="1:35" x14ac:dyDescent="0.2">
      <c r="A458" s="14" t="s">
        <v>22</v>
      </c>
      <c r="B458" s="15">
        <v>40700</v>
      </c>
      <c r="C458" s="16">
        <v>7.61</v>
      </c>
      <c r="D458" s="16">
        <v>7.61</v>
      </c>
      <c r="E458" s="16">
        <v>7.69</v>
      </c>
      <c r="F458" s="16">
        <f t="shared" si="134"/>
        <v>0</v>
      </c>
      <c r="G458" s="14" t="str">
        <f t="shared" si="135"/>
        <v/>
      </c>
      <c r="H458" s="14" t="str">
        <f t="shared" si="136"/>
        <v/>
      </c>
      <c r="I458" s="16">
        <f t="shared" si="140"/>
        <v>64.705882352941217</v>
      </c>
      <c r="K458" s="46"/>
      <c r="L458" s="16">
        <f t="shared" si="130"/>
        <v>7.69</v>
      </c>
      <c r="M458" s="16">
        <f t="shared" si="131"/>
        <v>7.35</v>
      </c>
      <c r="N458" s="28">
        <f t="shared" si="132"/>
        <v>0.76470588235294146</v>
      </c>
      <c r="O458" s="28">
        <f t="shared" si="141"/>
        <v>0.81372549019607854</v>
      </c>
      <c r="P458" s="28">
        <f t="shared" si="129"/>
        <v>0.81372549019607854</v>
      </c>
      <c r="Q458" s="28">
        <f t="shared" si="142"/>
        <v>0.88235294117647067</v>
      </c>
      <c r="T458" s="47"/>
      <c r="U458" s="41">
        <f t="shared" si="137"/>
        <v>7.552037497412833</v>
      </c>
      <c r="W458" s="41">
        <f t="shared" si="138"/>
        <v>7.5086512741730465</v>
      </c>
      <c r="Y458" s="41">
        <f t="shared" si="139"/>
        <v>4.3386223239786581E-2</v>
      </c>
      <c r="Z458" s="41">
        <f t="shared" si="133"/>
        <v>1.7350279622654181E-2</v>
      </c>
      <c r="AD458" s="48"/>
      <c r="AE458" s="45">
        <f t="shared" si="143"/>
        <v>7.492</v>
      </c>
      <c r="AF458" s="45">
        <f t="shared" si="144"/>
        <v>0.10322790320451164</v>
      </c>
      <c r="AG458" s="27">
        <f t="shared" si="127"/>
        <v>7.6984558064090232</v>
      </c>
      <c r="AH458" s="27">
        <f t="shared" si="128"/>
        <v>7.2855441935909768</v>
      </c>
      <c r="AI458" s="49"/>
    </row>
    <row r="459" spans="1:35" x14ac:dyDescent="0.2">
      <c r="A459" s="14" t="s">
        <v>22</v>
      </c>
      <c r="B459" s="15">
        <v>40697</v>
      </c>
      <c r="C459" s="16">
        <v>7.61</v>
      </c>
      <c r="D459" s="16">
        <v>7.55</v>
      </c>
      <c r="E459" s="16">
        <v>7.69</v>
      </c>
      <c r="F459" s="16">
        <f t="shared" si="134"/>
        <v>-4.9999999999999822E-2</v>
      </c>
      <c r="G459" s="14" t="str">
        <f t="shared" si="135"/>
        <v/>
      </c>
      <c r="H459" s="14">
        <f t="shared" si="136"/>
        <v>4.9999999999999822E-2</v>
      </c>
      <c r="I459" s="16">
        <f t="shared" si="140"/>
        <v>65.384615384615415</v>
      </c>
      <c r="K459" s="46"/>
      <c r="L459" s="16">
        <f t="shared" si="130"/>
        <v>7.69</v>
      </c>
      <c r="M459" s="16">
        <f t="shared" si="131"/>
        <v>7.35</v>
      </c>
      <c r="N459" s="28">
        <f t="shared" si="132"/>
        <v>0.76470588235294146</v>
      </c>
      <c r="O459" s="28">
        <f t="shared" si="141"/>
        <v>0.89215686274509798</v>
      </c>
      <c r="P459" s="28">
        <f t="shared" si="129"/>
        <v>0.89215686274509798</v>
      </c>
      <c r="Q459" s="28">
        <f t="shared" si="142"/>
        <v>0.83627450980392215</v>
      </c>
      <c r="T459" s="47"/>
      <c r="U459" s="41">
        <f t="shared" si="137"/>
        <v>7.5414988605788036</v>
      </c>
      <c r="W459" s="41">
        <f t="shared" si="138"/>
        <v>7.50054337610689</v>
      </c>
      <c r="Y459" s="41">
        <f t="shared" si="139"/>
        <v>4.095548447191355E-2</v>
      </c>
      <c r="Z459" s="41">
        <f t="shared" si="133"/>
        <v>1.084129371837108E-2</v>
      </c>
      <c r="AD459" s="48"/>
      <c r="AE459" s="45">
        <f t="shared" si="143"/>
        <v>7.4814999999999996</v>
      </c>
      <c r="AF459" s="45">
        <f t="shared" si="144"/>
        <v>0.10135457562438914</v>
      </c>
      <c r="AG459" s="27">
        <f t="shared" si="127"/>
        <v>7.684209151248778</v>
      </c>
      <c r="AH459" s="27">
        <f t="shared" si="128"/>
        <v>7.2787908487512212</v>
      </c>
      <c r="AI459" s="49"/>
    </row>
    <row r="460" spans="1:35" x14ac:dyDescent="0.2">
      <c r="A460" s="14" t="s">
        <v>22</v>
      </c>
      <c r="B460" s="15">
        <v>40696</v>
      </c>
      <c r="C460" s="16">
        <v>7.66</v>
      </c>
      <c r="D460" s="16">
        <v>7.62</v>
      </c>
      <c r="E460" s="16">
        <v>7.68</v>
      </c>
      <c r="F460" s="16">
        <f t="shared" si="134"/>
        <v>-3.0000000000000249E-2</v>
      </c>
      <c r="G460" s="14" t="str">
        <f t="shared" si="135"/>
        <v/>
      </c>
      <c r="H460" s="14">
        <f t="shared" si="136"/>
        <v>3.0000000000000249E-2</v>
      </c>
      <c r="I460" s="16">
        <f t="shared" si="140"/>
        <v>73.469387755102076</v>
      </c>
      <c r="K460" s="46"/>
      <c r="L460" s="16">
        <f t="shared" si="130"/>
        <v>7.69</v>
      </c>
      <c r="M460" s="16">
        <f t="shared" si="131"/>
        <v>7.35</v>
      </c>
      <c r="N460" s="28">
        <f t="shared" si="132"/>
        <v>0.91176470588235237</v>
      </c>
      <c r="O460" s="28">
        <f t="shared" si="141"/>
        <v>0.97058823529411742</v>
      </c>
      <c r="P460" s="28">
        <f t="shared" si="129"/>
        <v>0.97058823529411742</v>
      </c>
      <c r="Q460" s="28">
        <f t="shared" si="142"/>
        <v>0.73627450980392251</v>
      </c>
      <c r="T460" s="47"/>
      <c r="U460" s="41">
        <f t="shared" si="137"/>
        <v>7.5290441079567678</v>
      </c>
      <c r="W460" s="41">
        <f t="shared" si="138"/>
        <v>7.4917868461954411</v>
      </c>
      <c r="Y460" s="41">
        <f t="shared" si="139"/>
        <v>3.725726176132671E-2</v>
      </c>
      <c r="Z460" s="41">
        <f t="shared" si="133"/>
        <v>3.3127460299854613E-3</v>
      </c>
      <c r="AD460" s="48"/>
      <c r="AE460" s="45">
        <f t="shared" si="143"/>
        <v>7.4704999999999995</v>
      </c>
      <c r="AF460" s="45">
        <f t="shared" si="144"/>
        <v>9.8715500302637441E-2</v>
      </c>
      <c r="AG460" s="27">
        <f t="shared" si="127"/>
        <v>7.6679310006052743</v>
      </c>
      <c r="AH460" s="27">
        <f t="shared" si="128"/>
        <v>7.2730689993947246</v>
      </c>
      <c r="AI460" s="49"/>
    </row>
    <row r="461" spans="1:35" x14ac:dyDescent="0.2">
      <c r="A461" s="14" t="s">
        <v>22</v>
      </c>
      <c r="B461" s="15">
        <v>40695</v>
      </c>
      <c r="C461" s="16">
        <v>7.69</v>
      </c>
      <c r="D461" s="16">
        <v>7.62</v>
      </c>
      <c r="E461" s="16">
        <v>7.69</v>
      </c>
      <c r="F461" s="16">
        <f t="shared" si="134"/>
        <v>0</v>
      </c>
      <c r="G461" s="14" t="str">
        <f t="shared" si="135"/>
        <v/>
      </c>
      <c r="H461" s="14" t="str">
        <f t="shared" si="136"/>
        <v/>
      </c>
      <c r="I461" s="16">
        <f t="shared" si="140"/>
        <v>66.666666666666714</v>
      </c>
      <c r="K461" s="46"/>
      <c r="L461" s="16">
        <f t="shared" si="130"/>
        <v>7.69</v>
      </c>
      <c r="M461" s="16">
        <f t="shared" si="131"/>
        <v>7.35</v>
      </c>
      <c r="N461" s="28">
        <f t="shared" si="132"/>
        <v>1</v>
      </c>
      <c r="O461" s="28">
        <f t="shared" si="141"/>
        <v>0.91666666666666696</v>
      </c>
      <c r="P461" s="28">
        <f t="shared" si="129"/>
        <v>0.91666666666666696</v>
      </c>
      <c r="Q461" s="28">
        <f t="shared" si="142"/>
        <v>0.57745098039215859</v>
      </c>
      <c r="T461" s="47"/>
      <c r="U461" s="41">
        <f t="shared" si="137"/>
        <v>7.50523394576709</v>
      </c>
      <c r="W461" s="41">
        <f t="shared" si="138"/>
        <v>7.478329793891076</v>
      </c>
      <c r="Y461" s="41">
        <f t="shared" si="139"/>
        <v>2.6904151876014026E-2</v>
      </c>
      <c r="Z461" s="41">
        <f t="shared" si="133"/>
        <v>-5.1733829028498511E-3</v>
      </c>
      <c r="AD461" s="48"/>
      <c r="AE461" s="45">
        <f t="shared" si="143"/>
        <v>7.455499999999998</v>
      </c>
      <c r="AF461" s="45">
        <f t="shared" si="144"/>
        <v>9.1294851990679132E-2</v>
      </c>
      <c r="AG461" s="27">
        <f t="shared" si="127"/>
        <v>7.6380897039813567</v>
      </c>
      <c r="AH461" s="27">
        <f t="shared" si="128"/>
        <v>7.2729102960186394</v>
      </c>
      <c r="AI461" s="49"/>
    </row>
    <row r="462" spans="1:35" x14ac:dyDescent="0.2">
      <c r="A462" s="14" t="s">
        <v>22</v>
      </c>
      <c r="B462" s="15">
        <v>40694</v>
      </c>
      <c r="C462" s="16">
        <v>7.69</v>
      </c>
      <c r="D462" s="16">
        <v>7.53</v>
      </c>
      <c r="E462" s="16">
        <v>7.69</v>
      </c>
      <c r="F462" s="16">
        <f t="shared" si="134"/>
        <v>0.19000000000000039</v>
      </c>
      <c r="G462" s="14">
        <f t="shared" si="135"/>
        <v>0.19000000000000039</v>
      </c>
      <c r="H462" s="14" t="str">
        <f t="shared" si="136"/>
        <v/>
      </c>
      <c r="I462" s="16">
        <f t="shared" si="140"/>
        <v>67.85714285714289</v>
      </c>
      <c r="K462" s="46"/>
      <c r="L462" s="16">
        <f t="shared" si="130"/>
        <v>7.69</v>
      </c>
      <c r="M462" s="16">
        <f t="shared" si="131"/>
        <v>7.35</v>
      </c>
      <c r="N462" s="28">
        <f t="shared" si="132"/>
        <v>1</v>
      </c>
      <c r="O462" s="28">
        <f t="shared" si="141"/>
        <v>0.8186274509803928</v>
      </c>
      <c r="P462" s="28">
        <f t="shared" si="129"/>
        <v>0.8186274509803928</v>
      </c>
      <c r="Q462" s="28">
        <f t="shared" si="142"/>
        <v>0.41372549019608068</v>
      </c>
      <c r="T462" s="47"/>
      <c r="U462" s="41">
        <f t="shared" si="137"/>
        <v>7.4716401177247427</v>
      </c>
      <c r="W462" s="41">
        <f t="shared" si="138"/>
        <v>7.4613961774023627</v>
      </c>
      <c r="Y462" s="41">
        <f t="shared" si="139"/>
        <v>1.0243940322379963E-2</v>
      </c>
      <c r="Z462" s="41">
        <f t="shared" si="133"/>
        <v>-1.3192766597565821E-2</v>
      </c>
      <c r="AD462" s="48"/>
      <c r="AE462" s="45">
        <f t="shared" si="143"/>
        <v>7.4390000000000018</v>
      </c>
      <c r="AF462" s="45">
        <f t="shared" si="144"/>
        <v>7.5953933407033006E-2</v>
      </c>
      <c r="AG462" s="27">
        <f t="shared" si="127"/>
        <v>7.5909078668140682</v>
      </c>
      <c r="AH462" s="27">
        <f t="shared" si="128"/>
        <v>7.2870921331859355</v>
      </c>
      <c r="AI462" s="49"/>
    </row>
    <row r="463" spans="1:35" x14ac:dyDescent="0.2">
      <c r="A463" s="14" t="s">
        <v>22</v>
      </c>
      <c r="B463" s="15">
        <v>40693</v>
      </c>
      <c r="C463" s="16">
        <v>7.5</v>
      </c>
      <c r="D463" s="16">
        <v>7.45</v>
      </c>
      <c r="E463" s="16">
        <v>7.55</v>
      </c>
      <c r="F463" s="16">
        <f t="shared" si="134"/>
        <v>3.0000000000000249E-2</v>
      </c>
      <c r="G463" s="14">
        <f t="shared" si="135"/>
        <v>3.0000000000000249E-2</v>
      </c>
      <c r="H463" s="14" t="str">
        <f t="shared" si="136"/>
        <v/>
      </c>
      <c r="I463" s="16">
        <f t="shared" si="140"/>
        <v>51.351351351351326</v>
      </c>
      <c r="K463" s="46"/>
      <c r="L463" s="16">
        <f t="shared" si="130"/>
        <v>7.55</v>
      </c>
      <c r="M463" s="16">
        <f t="shared" si="131"/>
        <v>7.35</v>
      </c>
      <c r="N463" s="28">
        <f t="shared" si="132"/>
        <v>0.75000000000000111</v>
      </c>
      <c r="O463" s="28">
        <f t="shared" si="141"/>
        <v>0.58333333333333537</v>
      </c>
      <c r="P463" s="28">
        <f t="shared" si="129"/>
        <v>0.58333333333333537</v>
      </c>
      <c r="Q463" s="28">
        <f t="shared" si="142"/>
        <v>0.27034313725490444</v>
      </c>
      <c r="T463" s="47"/>
      <c r="U463" s="41">
        <f t="shared" si="137"/>
        <v>7.431938320947423</v>
      </c>
      <c r="W463" s="41">
        <f t="shared" si="138"/>
        <v>7.4431078715945524</v>
      </c>
      <c r="Y463" s="41">
        <f t="shared" si="139"/>
        <v>-1.1169550647129434E-2</v>
      </c>
      <c r="Z463" s="41">
        <f t="shared" si="133"/>
        <v>-1.9051943327552268E-2</v>
      </c>
      <c r="AD463" s="48"/>
      <c r="AE463" s="45">
        <f t="shared" si="143"/>
        <v>7.429000000000002</v>
      </c>
      <c r="AF463" s="45">
        <f t="shared" si="144"/>
        <v>5.146843692983101E-2</v>
      </c>
      <c r="AG463" s="27">
        <f t="shared" ref="AG463:AG526" si="145">AE463+2*AF463</f>
        <v>7.5319368738596637</v>
      </c>
      <c r="AH463" s="27">
        <f t="shared" ref="AH463:AH526" si="146">AE463-2*AF463</f>
        <v>7.3260631261403404</v>
      </c>
      <c r="AI463" s="49"/>
    </row>
    <row r="464" spans="1:35" x14ac:dyDescent="0.2">
      <c r="A464" s="14" t="s">
        <v>22</v>
      </c>
      <c r="B464" s="15">
        <v>40690</v>
      </c>
      <c r="C464" s="16">
        <v>7.47</v>
      </c>
      <c r="D464" s="16">
        <v>7.41</v>
      </c>
      <c r="E464" s="16">
        <v>7.47</v>
      </c>
      <c r="F464" s="16">
        <f t="shared" si="134"/>
        <v>6.9999999999999396E-2</v>
      </c>
      <c r="G464" s="14">
        <f t="shared" si="135"/>
        <v>6.9999999999999396E-2</v>
      </c>
      <c r="H464" s="14" t="str">
        <f t="shared" si="136"/>
        <v/>
      </c>
      <c r="I464" s="16">
        <f t="shared" si="140"/>
        <v>58.139534883720884</v>
      </c>
      <c r="K464" s="46"/>
      <c r="L464" s="16">
        <f t="shared" si="130"/>
        <v>7.52</v>
      </c>
      <c r="M464" s="16">
        <f t="shared" si="131"/>
        <v>7.35</v>
      </c>
      <c r="N464" s="28">
        <f t="shared" si="132"/>
        <v>0.7058823529411774</v>
      </c>
      <c r="O464" s="28">
        <f t="shared" si="141"/>
        <v>0.39215686274510037</v>
      </c>
      <c r="P464" s="28">
        <f t="shared" si="129"/>
        <v>0.39215686274510037</v>
      </c>
      <c r="Q464" s="28">
        <f t="shared" si="142"/>
        <v>0.19926470588235495</v>
      </c>
      <c r="T464" s="47"/>
      <c r="U464" s="41">
        <f t="shared" si="137"/>
        <v>7.4195634702105906</v>
      </c>
      <c r="W464" s="41">
        <f t="shared" si="138"/>
        <v>7.4385565013221164</v>
      </c>
      <c r="Y464" s="41">
        <f t="shared" si="139"/>
        <v>-1.8993031111525838E-2</v>
      </c>
      <c r="Z464" s="41">
        <f t="shared" si="133"/>
        <v>-2.1022541497657976E-2</v>
      </c>
      <c r="AD464" s="48"/>
      <c r="AE464" s="45">
        <f t="shared" si="143"/>
        <v>7.4285000000000014</v>
      </c>
      <c r="AF464" s="45">
        <f t="shared" si="144"/>
        <v>5.0820763473210386E-2</v>
      </c>
      <c r="AG464" s="27">
        <f t="shared" si="145"/>
        <v>7.530141526946422</v>
      </c>
      <c r="AH464" s="27">
        <f t="shared" si="146"/>
        <v>7.3268584730535808</v>
      </c>
      <c r="AI464" s="49"/>
    </row>
    <row r="465" spans="1:35" x14ac:dyDescent="0.2">
      <c r="A465" s="14" t="s">
        <v>22</v>
      </c>
      <c r="B465" s="15">
        <v>40689</v>
      </c>
      <c r="C465" s="16">
        <v>7.4</v>
      </c>
      <c r="D465" s="16">
        <v>7.38</v>
      </c>
      <c r="E465" s="16">
        <v>7.41</v>
      </c>
      <c r="F465" s="16">
        <f t="shared" si="134"/>
        <v>2.0000000000000462E-2</v>
      </c>
      <c r="G465" s="14">
        <f t="shared" si="135"/>
        <v>2.0000000000000462E-2</v>
      </c>
      <c r="H465" s="14" t="str">
        <f t="shared" si="136"/>
        <v/>
      </c>
      <c r="I465" s="16">
        <f t="shared" si="140"/>
        <v>51.35135135135144</v>
      </c>
      <c r="K465" s="46"/>
      <c r="L465" s="16">
        <f t="shared" si="130"/>
        <v>7.52</v>
      </c>
      <c r="M465" s="16">
        <f t="shared" si="131"/>
        <v>7.35</v>
      </c>
      <c r="N465" s="28">
        <f t="shared" si="132"/>
        <v>0.29411764705882781</v>
      </c>
      <c r="O465" s="28">
        <f t="shared" si="141"/>
        <v>0.17647058823529738</v>
      </c>
      <c r="P465" s="28">
        <f t="shared" si="129"/>
        <v>0.17647058823529738</v>
      </c>
      <c r="Q465" s="28">
        <f t="shared" si="142"/>
        <v>0.20416666666666794</v>
      </c>
      <c r="T465" s="47"/>
      <c r="U465" s="41">
        <f t="shared" si="137"/>
        <v>7.4103931920670618</v>
      </c>
      <c r="W465" s="41">
        <f t="shared" si="138"/>
        <v>7.4360410214278856</v>
      </c>
      <c r="Y465" s="41">
        <f t="shared" si="139"/>
        <v>-2.5647829360823771E-2</v>
      </c>
      <c r="Z465" s="41">
        <f t="shared" si="133"/>
        <v>-2.1529919094191011E-2</v>
      </c>
      <c r="AD465" s="48"/>
      <c r="AE465" s="45">
        <f t="shared" si="143"/>
        <v>7.4270000000000014</v>
      </c>
      <c r="AF465" s="45">
        <f t="shared" si="144"/>
        <v>5.0009999000199923E-2</v>
      </c>
      <c r="AG465" s="27">
        <f t="shared" si="145"/>
        <v>7.5270199980004016</v>
      </c>
      <c r="AH465" s="27">
        <f t="shared" si="146"/>
        <v>7.3269800019996012</v>
      </c>
      <c r="AI465" s="49"/>
    </row>
    <row r="466" spans="1:35" x14ac:dyDescent="0.2">
      <c r="A466" s="14" t="s">
        <v>22</v>
      </c>
      <c r="B466" s="15">
        <v>40688</v>
      </c>
      <c r="C466" s="16">
        <v>7.38</v>
      </c>
      <c r="D466" s="16">
        <v>7.37</v>
      </c>
      <c r="E466" s="16">
        <v>7.4</v>
      </c>
      <c r="F466" s="16">
        <f t="shared" si="134"/>
        <v>1.9999999999999574E-2</v>
      </c>
      <c r="G466" s="14">
        <f t="shared" si="135"/>
        <v>1.9999999999999574E-2</v>
      </c>
      <c r="H466" s="14" t="str">
        <f t="shared" si="136"/>
        <v/>
      </c>
      <c r="I466" s="16">
        <f t="shared" si="140"/>
        <v>52.631578947368375</v>
      </c>
      <c r="K466" s="46"/>
      <c r="L466" s="16">
        <f t="shared" si="130"/>
        <v>7.52</v>
      </c>
      <c r="M466" s="16">
        <f t="shared" si="131"/>
        <v>7.35</v>
      </c>
      <c r="N466" s="28">
        <f t="shared" si="132"/>
        <v>0.17647058823529566</v>
      </c>
      <c r="O466" s="28">
        <f t="shared" si="141"/>
        <v>9.80392156862777E-2</v>
      </c>
      <c r="P466" s="28">
        <f t="shared" si="129"/>
        <v>9.80392156862777E-2</v>
      </c>
      <c r="Q466" s="28">
        <f t="shared" si="142"/>
        <v>0.2853199174406611</v>
      </c>
      <c r="T466" s="47"/>
      <c r="U466" s="41">
        <f t="shared" si="137"/>
        <v>7.4122828633519822</v>
      </c>
      <c r="W466" s="41">
        <f t="shared" si="138"/>
        <v>7.4389243031421159</v>
      </c>
      <c r="Y466" s="41">
        <f t="shared" si="139"/>
        <v>-2.6641439790133781E-2</v>
      </c>
      <c r="Z466" s="41">
        <f t="shared" si="133"/>
        <v>-2.0500441527532817E-2</v>
      </c>
      <c r="AD466" s="48"/>
      <c r="AE466" s="45">
        <f t="shared" si="143"/>
        <v>7.4249999999999998</v>
      </c>
      <c r="AF466" s="45">
        <f t="shared" si="144"/>
        <v>5.1816985632126417E-2</v>
      </c>
      <c r="AG466" s="27">
        <f t="shared" si="145"/>
        <v>7.5286339712642523</v>
      </c>
      <c r="AH466" s="27">
        <f t="shared" si="146"/>
        <v>7.3213660287357474</v>
      </c>
      <c r="AI466" s="49"/>
    </row>
    <row r="467" spans="1:35" x14ac:dyDescent="0.2">
      <c r="A467" s="14" t="s">
        <v>22</v>
      </c>
      <c r="B467" s="15">
        <v>40687</v>
      </c>
      <c r="C467" s="16">
        <v>7.36</v>
      </c>
      <c r="D467" s="16">
        <v>7.35</v>
      </c>
      <c r="E467" s="16">
        <v>7.43</v>
      </c>
      <c r="F467" s="16">
        <f t="shared" si="134"/>
        <v>0</v>
      </c>
      <c r="G467" s="14" t="str">
        <f t="shared" si="135"/>
        <v/>
      </c>
      <c r="H467" s="14" t="str">
        <f t="shared" si="136"/>
        <v/>
      </c>
      <c r="I467" s="16">
        <f t="shared" si="140"/>
        <v>50</v>
      </c>
      <c r="K467" s="46"/>
      <c r="L467" s="16">
        <f t="shared" si="130"/>
        <v>7.52</v>
      </c>
      <c r="M467" s="16">
        <f t="shared" si="131"/>
        <v>7.35</v>
      </c>
      <c r="N467" s="28">
        <f t="shared" si="132"/>
        <v>5.8823529411768702E-2</v>
      </c>
      <c r="O467" s="28">
        <f t="shared" si="141"/>
        <v>0.10171568627451144</v>
      </c>
      <c r="P467" s="28">
        <f t="shared" si="129"/>
        <v>0.10171568627451144</v>
      </c>
      <c r="Q467" s="28">
        <f t="shared" si="142"/>
        <v>0.39509803921568654</v>
      </c>
      <c r="T467" s="47"/>
      <c r="U467" s="41">
        <f t="shared" si="137"/>
        <v>7.4181524748705243</v>
      </c>
      <c r="W467" s="41">
        <f t="shared" si="138"/>
        <v>7.4436382473934852</v>
      </c>
      <c r="Y467" s="41">
        <f t="shared" si="139"/>
        <v>-2.5485772522960914E-2</v>
      </c>
      <c r="Z467" s="41">
        <f t="shared" si="133"/>
        <v>-1.8965191961882576E-2</v>
      </c>
      <c r="AD467" s="48"/>
      <c r="AE467" s="45">
        <f t="shared" si="143"/>
        <v>7.4290000000000003</v>
      </c>
      <c r="AF467" s="45">
        <f t="shared" si="144"/>
        <v>5.1273774973177026E-2</v>
      </c>
      <c r="AG467" s="27">
        <f t="shared" si="145"/>
        <v>7.531547549946354</v>
      </c>
      <c r="AH467" s="27">
        <f t="shared" si="146"/>
        <v>7.3264524500536465</v>
      </c>
      <c r="AI467" s="49"/>
    </row>
    <row r="468" spans="1:35" x14ac:dyDescent="0.2">
      <c r="A468" s="14" t="s">
        <v>22</v>
      </c>
      <c r="B468" s="15">
        <v>40686</v>
      </c>
      <c r="C468" s="16">
        <v>7.36</v>
      </c>
      <c r="D468" s="16">
        <v>7.35</v>
      </c>
      <c r="E468" s="16">
        <v>7.4</v>
      </c>
      <c r="F468" s="16">
        <f t="shared" si="134"/>
        <v>-2.9999999999999361E-2</v>
      </c>
      <c r="G468" s="14" t="str">
        <f t="shared" si="135"/>
        <v/>
      </c>
      <c r="H468" s="14">
        <f t="shared" si="136"/>
        <v>2.9999999999999361E-2</v>
      </c>
      <c r="I468" s="16">
        <f t="shared" si="140"/>
        <v>36.734693877551017</v>
      </c>
      <c r="K468" s="46"/>
      <c r="L468" s="16">
        <f t="shared" si="130"/>
        <v>7.52</v>
      </c>
      <c r="M468" s="16">
        <f t="shared" si="131"/>
        <v>7.35</v>
      </c>
      <c r="N468" s="28">
        <f t="shared" si="132"/>
        <v>5.8823529411768702E-2</v>
      </c>
      <c r="O468" s="28">
        <f t="shared" si="141"/>
        <v>0.22794117647058795</v>
      </c>
      <c r="P468" s="28">
        <f t="shared" si="129"/>
        <v>0.22794117647058795</v>
      </c>
      <c r="Q468" s="28">
        <f t="shared" si="142"/>
        <v>0.49756191950464412</v>
      </c>
      <c r="T468" s="47"/>
      <c r="U468" s="41">
        <f t="shared" si="137"/>
        <v>7.4287256521197111</v>
      </c>
      <c r="W468" s="41">
        <f t="shared" si="138"/>
        <v>7.4503293071849637</v>
      </c>
      <c r="Y468" s="41">
        <f t="shared" si="139"/>
        <v>-2.1603655065252525E-2</v>
      </c>
      <c r="Z468" s="41">
        <f t="shared" si="133"/>
        <v>-1.7335046821612989E-2</v>
      </c>
      <c r="AD468" s="48"/>
      <c r="AE468" s="45">
        <f t="shared" si="143"/>
        <v>7.4359999999999999</v>
      </c>
      <c r="AF468" s="45">
        <f t="shared" si="144"/>
        <v>5.0931326312987329E-2</v>
      </c>
      <c r="AG468" s="27">
        <f t="shared" si="145"/>
        <v>7.5378626526259742</v>
      </c>
      <c r="AH468" s="27">
        <f t="shared" si="146"/>
        <v>7.3341373473740257</v>
      </c>
      <c r="AI468" s="49"/>
    </row>
    <row r="469" spans="1:35" x14ac:dyDescent="0.2">
      <c r="A469" s="14" t="s">
        <v>22</v>
      </c>
      <c r="B469" s="15">
        <v>40683</v>
      </c>
      <c r="C469" s="16">
        <v>7.39</v>
      </c>
      <c r="D469" s="16">
        <v>7.37</v>
      </c>
      <c r="E469" s="16">
        <v>7.49</v>
      </c>
      <c r="F469" s="16">
        <f t="shared" si="134"/>
        <v>-4.0000000000000036E-2</v>
      </c>
      <c r="G469" s="14" t="str">
        <f t="shared" si="135"/>
        <v/>
      </c>
      <c r="H469" s="14">
        <f t="shared" si="136"/>
        <v>4.0000000000000036E-2</v>
      </c>
      <c r="I469" s="16">
        <f t="shared" si="140"/>
        <v>39.130434782608638</v>
      </c>
      <c r="K469" s="46"/>
      <c r="L469" s="16">
        <f t="shared" si="130"/>
        <v>7.52</v>
      </c>
      <c r="M469" s="16">
        <f t="shared" si="131"/>
        <v>7.36</v>
      </c>
      <c r="N469" s="28">
        <f t="shared" si="132"/>
        <v>0.18749999999999689</v>
      </c>
      <c r="O469" s="28">
        <f t="shared" si="141"/>
        <v>0.41666666666666524</v>
      </c>
      <c r="P469" s="28">
        <f t="shared" si="129"/>
        <v>0.41666666666666524</v>
      </c>
      <c r="Q469" s="28">
        <f t="shared" si="142"/>
        <v>0.5923245614035092</v>
      </c>
      <c r="T469" s="47"/>
      <c r="U469" s="41">
        <f t="shared" si="137"/>
        <v>7.4412212252323862</v>
      </c>
      <c r="W469" s="41">
        <f t="shared" si="138"/>
        <v>7.4575556517597601</v>
      </c>
      <c r="Y469" s="41">
        <f t="shared" si="139"/>
        <v>-1.6334426527373935E-2</v>
      </c>
      <c r="Z469" s="41">
        <f t="shared" si="133"/>
        <v>-1.6267894760703103E-2</v>
      </c>
      <c r="AD469" s="48"/>
      <c r="AE469" s="45">
        <f t="shared" si="143"/>
        <v>7.4429999999999996</v>
      </c>
      <c r="AF469" s="45">
        <f t="shared" si="144"/>
        <v>4.960846701924982E-2</v>
      </c>
      <c r="AG469" s="27">
        <f t="shared" si="145"/>
        <v>7.5422169340384997</v>
      </c>
      <c r="AH469" s="27">
        <f t="shared" si="146"/>
        <v>7.3437830659614995</v>
      </c>
      <c r="AI469" s="49"/>
    </row>
    <row r="470" spans="1:35" x14ac:dyDescent="0.2">
      <c r="A470" s="14" t="s">
        <v>22</v>
      </c>
      <c r="B470" s="15">
        <v>40682</v>
      </c>
      <c r="C470" s="16">
        <v>7.43</v>
      </c>
      <c r="D470" s="16">
        <v>7.42</v>
      </c>
      <c r="E470" s="16">
        <v>7.46</v>
      </c>
      <c r="F470" s="16">
        <f t="shared" si="134"/>
        <v>-3.0000000000000249E-2</v>
      </c>
      <c r="G470" s="14" t="str">
        <f t="shared" si="135"/>
        <v/>
      </c>
      <c r="H470" s="14">
        <f t="shared" si="136"/>
        <v>3.0000000000000249E-2</v>
      </c>
      <c r="I470" s="16">
        <f t="shared" si="140"/>
        <v>48.936170212765887</v>
      </c>
      <c r="K470" s="46"/>
      <c r="L470" s="16">
        <f t="shared" si="130"/>
        <v>7.52</v>
      </c>
      <c r="M470" s="16">
        <f t="shared" si="131"/>
        <v>7.36</v>
      </c>
      <c r="N470" s="28">
        <f t="shared" si="132"/>
        <v>0.43749999999999828</v>
      </c>
      <c r="O470" s="28">
        <f t="shared" si="141"/>
        <v>0.58223684210526316</v>
      </c>
      <c r="P470" s="28">
        <f t="shared" si="129"/>
        <v>0.58223684210526316</v>
      </c>
      <c r="Q470" s="28">
        <f t="shared" si="142"/>
        <v>0.65168128654970836</v>
      </c>
      <c r="T470" s="47"/>
      <c r="U470" s="41">
        <f t="shared" si="137"/>
        <v>7.4505341752746377</v>
      </c>
      <c r="W470" s="41">
        <f t="shared" si="138"/>
        <v>7.4629601039005413</v>
      </c>
      <c r="Y470" s="41">
        <f t="shared" si="139"/>
        <v>-1.2425928625903637E-2</v>
      </c>
      <c r="Z470" s="41">
        <f t="shared" si="133"/>
        <v>-1.6251261819035391E-2</v>
      </c>
      <c r="AD470" s="48"/>
      <c r="AE470" s="45">
        <f t="shared" si="143"/>
        <v>7.445999999999998</v>
      </c>
      <c r="AF470" s="45">
        <f t="shared" si="144"/>
        <v>4.8104053883222725E-2</v>
      </c>
      <c r="AG470" s="27">
        <f t="shared" si="145"/>
        <v>7.5422081077664433</v>
      </c>
      <c r="AH470" s="27">
        <f t="shared" si="146"/>
        <v>7.3497918922335526</v>
      </c>
      <c r="AI470" s="49"/>
    </row>
    <row r="471" spans="1:35" x14ac:dyDescent="0.2">
      <c r="A471" s="14" t="s">
        <v>22</v>
      </c>
      <c r="B471" s="15">
        <v>40681</v>
      </c>
      <c r="C471" s="16">
        <v>7.46</v>
      </c>
      <c r="D471" s="16">
        <v>7.44</v>
      </c>
      <c r="E471" s="16">
        <v>7.49</v>
      </c>
      <c r="F471" s="16">
        <f t="shared" si="134"/>
        <v>0</v>
      </c>
      <c r="G471" s="14" t="str">
        <f t="shared" si="135"/>
        <v/>
      </c>
      <c r="H471" s="14" t="str">
        <f t="shared" si="136"/>
        <v/>
      </c>
      <c r="I471" s="16">
        <f t="shared" si="140"/>
        <v>59.615384615384585</v>
      </c>
      <c r="K471" s="46"/>
      <c r="L471" s="16">
        <f t="shared" si="130"/>
        <v>7.52</v>
      </c>
      <c r="M471" s="16">
        <f t="shared" si="131"/>
        <v>7.36</v>
      </c>
      <c r="N471" s="28">
        <f t="shared" si="132"/>
        <v>0.62500000000000067</v>
      </c>
      <c r="O471" s="28">
        <f t="shared" si="141"/>
        <v>0.64692982456140491</v>
      </c>
      <c r="P471" s="28">
        <f t="shared" si="129"/>
        <v>0.64692982456140491</v>
      </c>
      <c r="Q471" s="28">
        <f t="shared" si="142"/>
        <v>0.68728070175438671</v>
      </c>
      <c r="T471" s="47"/>
      <c r="U471" s="41">
        <f t="shared" si="137"/>
        <v>7.454267661688208</v>
      </c>
      <c r="W471" s="41">
        <f t="shared" si="138"/>
        <v>7.4655969122125851</v>
      </c>
      <c r="Y471" s="41">
        <f t="shared" si="139"/>
        <v>-1.1329250524377166E-2</v>
      </c>
      <c r="Z471" s="41">
        <f t="shared" si="133"/>
        <v>-1.7207595117318328E-2</v>
      </c>
      <c r="AD471" s="48"/>
      <c r="AE471" s="45">
        <f t="shared" si="143"/>
        <v>7.4509999999999978</v>
      </c>
      <c r="AF471" s="45">
        <f t="shared" si="144"/>
        <v>5.1273774973177026E-2</v>
      </c>
      <c r="AG471" s="27">
        <f t="shared" si="145"/>
        <v>7.5535475499463516</v>
      </c>
      <c r="AH471" s="27">
        <f t="shared" si="146"/>
        <v>7.3484524500536441</v>
      </c>
      <c r="AI471" s="49"/>
    </row>
    <row r="472" spans="1:35" x14ac:dyDescent="0.2">
      <c r="A472" s="14" t="s">
        <v>22</v>
      </c>
      <c r="B472" s="15">
        <v>40680</v>
      </c>
      <c r="C472" s="16">
        <v>7.46</v>
      </c>
      <c r="D472" s="16">
        <v>7.42</v>
      </c>
      <c r="E472" s="16">
        <v>7.49</v>
      </c>
      <c r="F472" s="16">
        <f t="shared" si="134"/>
        <v>9.9999999999997868E-3</v>
      </c>
      <c r="G472" s="14">
        <f t="shared" si="135"/>
        <v>9.9999999999997868E-3</v>
      </c>
      <c r="H472" s="14" t="str">
        <f t="shared" si="136"/>
        <v/>
      </c>
      <c r="I472" s="16">
        <f t="shared" si="140"/>
        <v>50</v>
      </c>
      <c r="K472" s="46"/>
      <c r="L472" s="16">
        <f t="shared" si="130"/>
        <v>7.52</v>
      </c>
      <c r="M472" s="16">
        <f t="shared" si="131"/>
        <v>7.33</v>
      </c>
      <c r="N472" s="28">
        <f t="shared" si="132"/>
        <v>0.68421052631579071</v>
      </c>
      <c r="O472" s="28">
        <f t="shared" si="141"/>
        <v>0.61403508771929927</v>
      </c>
      <c r="P472" s="28">
        <f t="shared" si="129"/>
        <v>0.61403508771929927</v>
      </c>
      <c r="Q472" s="28">
        <f t="shared" si="142"/>
        <v>0.66545029239766129</v>
      </c>
      <c r="T472" s="47"/>
      <c r="U472" s="41">
        <f t="shared" si="137"/>
        <v>7.4532254183587909</v>
      </c>
      <c r="W472" s="41">
        <f t="shared" si="138"/>
        <v>7.4660446651895915</v>
      </c>
      <c r="Y472" s="41">
        <f t="shared" si="139"/>
        <v>-1.2819246830800601E-2</v>
      </c>
      <c r="Z472" s="41">
        <f t="shared" si="133"/>
        <v>-1.8677181265553615E-2</v>
      </c>
      <c r="AD472" s="48"/>
      <c r="AE472" s="45">
        <f t="shared" si="143"/>
        <v>7.4529999999999985</v>
      </c>
      <c r="AF472" s="45">
        <f t="shared" si="144"/>
        <v>5.2354560450833657E-2</v>
      </c>
      <c r="AG472" s="27">
        <f t="shared" si="145"/>
        <v>7.5577091209016656</v>
      </c>
      <c r="AH472" s="27">
        <f t="shared" si="146"/>
        <v>7.3482908790983315</v>
      </c>
      <c r="AI472" s="49"/>
    </row>
    <row r="473" spans="1:35" x14ac:dyDescent="0.2">
      <c r="A473" s="14" t="s">
        <v>22</v>
      </c>
      <c r="B473" s="15">
        <v>40679</v>
      </c>
      <c r="C473" s="16">
        <v>7.45</v>
      </c>
      <c r="D473" s="16">
        <v>7.45</v>
      </c>
      <c r="E473" s="16">
        <v>7.52</v>
      </c>
      <c r="F473" s="16">
        <f t="shared" si="134"/>
        <v>2.0000000000000462E-2</v>
      </c>
      <c r="G473" s="14">
        <f t="shared" si="135"/>
        <v>2.0000000000000462E-2</v>
      </c>
      <c r="H473" s="14" t="str">
        <f t="shared" si="136"/>
        <v/>
      </c>
      <c r="I473" s="16">
        <f t="shared" si="140"/>
        <v>46.153846153846168</v>
      </c>
      <c r="K473" s="46"/>
      <c r="L473" s="16">
        <f t="shared" si="130"/>
        <v>7.52</v>
      </c>
      <c r="M473" s="16">
        <f t="shared" si="131"/>
        <v>7.33</v>
      </c>
      <c r="N473" s="28">
        <f t="shared" si="132"/>
        <v>0.63157894736842324</v>
      </c>
      <c r="O473" s="28">
        <f t="shared" si="141"/>
        <v>0.70175438596491324</v>
      </c>
      <c r="P473" s="28">
        <f t="shared" si="129"/>
        <v>0.70175438596491324</v>
      </c>
      <c r="Q473" s="28">
        <f t="shared" si="142"/>
        <v>0.62175438596491261</v>
      </c>
      <c r="T473" s="47"/>
      <c r="U473" s="41">
        <f t="shared" si="137"/>
        <v>7.451993676242207</v>
      </c>
      <c r="W473" s="41">
        <f t="shared" si="138"/>
        <v>7.4665282384047593</v>
      </c>
      <c r="Y473" s="41">
        <f t="shared" si="139"/>
        <v>-1.4534562162552334E-2</v>
      </c>
      <c r="Z473" s="41">
        <f t="shared" si="133"/>
        <v>-2.0141664874241866E-2</v>
      </c>
      <c r="AD473" s="48"/>
      <c r="AE473" s="45">
        <f t="shared" si="143"/>
        <v>7.4545000000000003</v>
      </c>
      <c r="AF473" s="45">
        <f t="shared" si="144"/>
        <v>5.2959890483270405E-2</v>
      </c>
      <c r="AG473" s="27">
        <f t="shared" si="145"/>
        <v>7.5604197809665408</v>
      </c>
      <c r="AH473" s="27">
        <f t="shared" si="146"/>
        <v>7.3485802190334599</v>
      </c>
      <c r="AI473" s="49"/>
    </row>
    <row r="474" spans="1:35" x14ac:dyDescent="0.2">
      <c r="A474" s="14" t="s">
        <v>22</v>
      </c>
      <c r="B474" s="15">
        <v>40676</v>
      </c>
      <c r="C474" s="16">
        <v>7.43</v>
      </c>
      <c r="D474" s="16">
        <v>7.42</v>
      </c>
      <c r="E474" s="16">
        <v>7.51</v>
      </c>
      <c r="F474" s="16">
        <f t="shared" si="134"/>
        <v>-8.0000000000000071E-2</v>
      </c>
      <c r="G474" s="14" t="str">
        <f t="shared" si="135"/>
        <v/>
      </c>
      <c r="H474" s="14">
        <f t="shared" si="136"/>
        <v>8.0000000000000071E-2</v>
      </c>
      <c r="I474" s="16">
        <f t="shared" si="140"/>
        <v>44.444444444444414</v>
      </c>
      <c r="K474" s="46"/>
      <c r="L474" s="16">
        <f t="shared" si="130"/>
        <v>7.52</v>
      </c>
      <c r="M474" s="16">
        <f t="shared" si="131"/>
        <v>7.33</v>
      </c>
      <c r="N474" s="28">
        <f t="shared" si="132"/>
        <v>0.52631578947368374</v>
      </c>
      <c r="O474" s="28">
        <f t="shared" si="141"/>
        <v>0.713450292397661</v>
      </c>
      <c r="P474" s="28">
        <f t="shared" si="129"/>
        <v>0.713450292397661</v>
      </c>
      <c r="Q474" s="28">
        <f t="shared" si="142"/>
        <v>0.52407017543859657</v>
      </c>
      <c r="T474" s="47"/>
      <c r="U474" s="41">
        <f t="shared" si="137"/>
        <v>7.4523561628316983</v>
      </c>
      <c r="W474" s="41">
        <f t="shared" si="138"/>
        <v>7.4678504974771398</v>
      </c>
      <c r="Y474" s="41">
        <f t="shared" si="139"/>
        <v>-1.5494334645441477E-2</v>
      </c>
      <c r="Z474" s="41">
        <f t="shared" si="133"/>
        <v>-2.1543440552164249E-2</v>
      </c>
      <c r="AD474" s="48"/>
      <c r="AE474" s="45">
        <f t="shared" si="143"/>
        <v>7.4554999999999989</v>
      </c>
      <c r="AF474" s="45">
        <f t="shared" si="144"/>
        <v>5.3054217551482138E-2</v>
      </c>
      <c r="AG474" s="27">
        <f t="shared" si="145"/>
        <v>7.5616084351029631</v>
      </c>
      <c r="AH474" s="27">
        <f t="shared" si="146"/>
        <v>7.3493915648970347</v>
      </c>
      <c r="AI474" s="49"/>
    </row>
    <row r="475" spans="1:35" x14ac:dyDescent="0.2">
      <c r="A475" s="14" t="s">
        <v>22</v>
      </c>
      <c r="B475" s="15">
        <v>40675</v>
      </c>
      <c r="C475" s="16">
        <v>7.51</v>
      </c>
      <c r="D475" s="16">
        <v>7.48</v>
      </c>
      <c r="E475" s="16">
        <v>7.52</v>
      </c>
      <c r="F475" s="16">
        <f t="shared" si="134"/>
        <v>1.9999999999999574E-2</v>
      </c>
      <c r="G475" s="14">
        <f t="shared" si="135"/>
        <v>1.9999999999999574E-2</v>
      </c>
      <c r="H475" s="14" t="str">
        <f t="shared" si="136"/>
        <v/>
      </c>
      <c r="I475" s="16">
        <f t="shared" si="140"/>
        <v>54.999999999999986</v>
      </c>
      <c r="K475" s="46"/>
      <c r="L475" s="16">
        <f t="shared" si="130"/>
        <v>7.52</v>
      </c>
      <c r="M475" s="16">
        <f t="shared" si="131"/>
        <v>7.33</v>
      </c>
      <c r="N475" s="28">
        <f t="shared" si="132"/>
        <v>0.94736842105263253</v>
      </c>
      <c r="O475" s="28">
        <f t="shared" si="141"/>
        <v>0.76023391812865526</v>
      </c>
      <c r="P475" s="28">
        <f t="shared" si="129"/>
        <v>0.76023391812865526</v>
      </c>
      <c r="Q475" s="28">
        <f t="shared" si="142"/>
        <v>0.41338011695906457</v>
      </c>
      <c r="T475" s="47"/>
      <c r="U475" s="41">
        <f t="shared" si="137"/>
        <v>7.4564209197101885</v>
      </c>
      <c r="W475" s="41">
        <f t="shared" si="138"/>
        <v>7.4708785372753113</v>
      </c>
      <c r="Y475" s="41">
        <f t="shared" si="139"/>
        <v>-1.445761756512276E-2</v>
      </c>
      <c r="Z475" s="41">
        <f t="shared" si="133"/>
        <v>-2.3055717028844944E-2</v>
      </c>
      <c r="AD475" s="48"/>
      <c r="AE475" s="45">
        <f t="shared" si="143"/>
        <v>7.4615000000000009</v>
      </c>
      <c r="AF475" s="45">
        <f t="shared" si="144"/>
        <v>5.6504424605512006E-2</v>
      </c>
      <c r="AG475" s="27">
        <f t="shared" si="145"/>
        <v>7.5745088492110249</v>
      </c>
      <c r="AH475" s="27">
        <f t="shared" si="146"/>
        <v>7.348491150788977</v>
      </c>
      <c r="AI475" s="49"/>
    </row>
    <row r="476" spans="1:35" x14ac:dyDescent="0.2">
      <c r="A476" s="14" t="s">
        <v>22</v>
      </c>
      <c r="B476" s="15">
        <v>40674</v>
      </c>
      <c r="C476" s="16">
        <v>7.49</v>
      </c>
      <c r="D476" s="16">
        <v>7.47</v>
      </c>
      <c r="E476" s="16">
        <v>7.51</v>
      </c>
      <c r="F476" s="16">
        <f t="shared" si="134"/>
        <v>0</v>
      </c>
      <c r="G476" s="14" t="str">
        <f t="shared" si="135"/>
        <v/>
      </c>
      <c r="H476" s="14" t="str">
        <f t="shared" si="136"/>
        <v/>
      </c>
      <c r="I476" s="16">
        <f t="shared" si="140"/>
        <v>46.969696969696962</v>
      </c>
      <c r="K476" s="46"/>
      <c r="L476" s="16">
        <f t="shared" si="130"/>
        <v>7.57</v>
      </c>
      <c r="M476" s="16">
        <f t="shared" si="131"/>
        <v>7.33</v>
      </c>
      <c r="N476" s="28">
        <f t="shared" si="132"/>
        <v>0.66666666666666663</v>
      </c>
      <c r="O476" s="28">
        <f t="shared" si="141"/>
        <v>0.53777777777777813</v>
      </c>
      <c r="P476" s="28">
        <f t="shared" si="129"/>
        <v>0.53777777777777813</v>
      </c>
      <c r="Q476" s="28">
        <f t="shared" si="142"/>
        <v>0.32000000000000028</v>
      </c>
      <c r="T476" s="47"/>
      <c r="U476" s="41">
        <f t="shared" si="137"/>
        <v>7.4466792687484054</v>
      </c>
      <c r="W476" s="41">
        <f t="shared" si="138"/>
        <v>7.4677488202573361</v>
      </c>
      <c r="Y476" s="41">
        <f t="shared" si="139"/>
        <v>-2.1069551508930751E-2</v>
      </c>
      <c r="Z476" s="41">
        <f t="shared" si="133"/>
        <v>-2.5205241894775486E-2</v>
      </c>
      <c r="AD476" s="48"/>
      <c r="AE476" s="45">
        <f t="shared" si="143"/>
        <v>7.4585000000000008</v>
      </c>
      <c r="AF476" s="45">
        <f t="shared" si="144"/>
        <v>5.543239125276838E-2</v>
      </c>
      <c r="AG476" s="27">
        <f t="shared" si="145"/>
        <v>7.5693647825055379</v>
      </c>
      <c r="AH476" s="27">
        <f t="shared" si="146"/>
        <v>7.3476352174944637</v>
      </c>
      <c r="AI476" s="49"/>
    </row>
    <row r="477" spans="1:35" x14ac:dyDescent="0.2">
      <c r="A477" s="14" t="s">
        <v>22</v>
      </c>
      <c r="B477" s="15">
        <v>40673</v>
      </c>
      <c r="C477" s="16">
        <v>7.49</v>
      </c>
      <c r="D477" s="16">
        <v>7.43</v>
      </c>
      <c r="E477" s="16">
        <v>7.49</v>
      </c>
      <c r="F477" s="16">
        <f t="shared" si="134"/>
        <v>8.9999999999999858E-2</v>
      </c>
      <c r="G477" s="14">
        <f t="shared" si="135"/>
        <v>8.9999999999999858E-2</v>
      </c>
      <c r="H477" s="14" t="str">
        <f t="shared" si="136"/>
        <v/>
      </c>
      <c r="I477" s="16">
        <f t="shared" si="140"/>
        <v>49.275362318840592</v>
      </c>
      <c r="K477" s="46"/>
      <c r="L477" s="16">
        <f t="shared" si="130"/>
        <v>7.57</v>
      </c>
      <c r="M477" s="16">
        <f t="shared" si="131"/>
        <v>7.33</v>
      </c>
      <c r="N477" s="28">
        <f t="shared" si="132"/>
        <v>0.66666666666666663</v>
      </c>
      <c r="O477" s="28">
        <f t="shared" si="141"/>
        <v>0.39555555555555538</v>
      </c>
      <c r="P477" s="28">
        <f t="shared" si="129"/>
        <v>0.39555555555555538</v>
      </c>
      <c r="Q477" s="28">
        <f t="shared" si="142"/>
        <v>0.30413675213675251</v>
      </c>
      <c r="T477" s="47"/>
      <c r="U477" s="41">
        <f t="shared" si="137"/>
        <v>7.4388027721572065</v>
      </c>
      <c r="W477" s="41">
        <f t="shared" si="138"/>
        <v>7.4659687258779224</v>
      </c>
      <c r="Y477" s="41">
        <f t="shared" si="139"/>
        <v>-2.7165953720715841E-2</v>
      </c>
      <c r="Z477" s="41">
        <f t="shared" si="133"/>
        <v>-2.6239164491236668E-2</v>
      </c>
      <c r="AD477" s="48"/>
      <c r="AE477" s="45">
        <f t="shared" si="143"/>
        <v>7.4579999999999984</v>
      </c>
      <c r="AF477" s="45">
        <f t="shared" si="144"/>
        <v>5.5190578906186456E-2</v>
      </c>
      <c r="AG477" s="27">
        <f t="shared" si="145"/>
        <v>7.5683811578123716</v>
      </c>
      <c r="AH477" s="27">
        <f t="shared" si="146"/>
        <v>7.3476188421876252</v>
      </c>
      <c r="AI477" s="49"/>
    </row>
    <row r="478" spans="1:35" x14ac:dyDescent="0.2">
      <c r="A478" s="14" t="s">
        <v>22</v>
      </c>
      <c r="B478" s="15">
        <v>40672</v>
      </c>
      <c r="C478" s="16">
        <v>7.4</v>
      </c>
      <c r="D478" s="16">
        <v>7.39</v>
      </c>
      <c r="E478" s="16">
        <v>7.46</v>
      </c>
      <c r="F478" s="16">
        <f t="shared" si="134"/>
        <v>1.0000000000000675E-2</v>
      </c>
      <c r="G478" s="14">
        <f t="shared" si="135"/>
        <v>1.0000000000000675E-2</v>
      </c>
      <c r="H478" s="14" t="str">
        <f t="shared" si="136"/>
        <v/>
      </c>
      <c r="I478" s="16">
        <f t="shared" si="140"/>
        <v>42.622950819672134</v>
      </c>
      <c r="K478" s="46"/>
      <c r="L478" s="16">
        <f t="shared" si="130"/>
        <v>7.58</v>
      </c>
      <c r="M478" s="16">
        <f t="shared" si="131"/>
        <v>7.33</v>
      </c>
      <c r="N478" s="28">
        <f t="shared" si="132"/>
        <v>0.28000000000000114</v>
      </c>
      <c r="O478" s="28">
        <f t="shared" si="141"/>
        <v>0.21333333333333351</v>
      </c>
      <c r="P478" s="28">
        <f t="shared" si="129"/>
        <v>0.21333333333333351</v>
      </c>
      <c r="Q478" s="28">
        <f t="shared" si="142"/>
        <v>0.33692307692307755</v>
      </c>
      <c r="T478" s="47"/>
      <c r="U478" s="41">
        <f t="shared" si="137"/>
        <v>7.429494185276698</v>
      </c>
      <c r="W478" s="41">
        <f t="shared" si="138"/>
        <v>7.4640462239481558</v>
      </c>
      <c r="Y478" s="41">
        <f t="shared" si="139"/>
        <v>-3.455203867145773E-2</v>
      </c>
      <c r="Z478" s="41">
        <f t="shared" si="133"/>
        <v>-2.6007467183866873E-2</v>
      </c>
      <c r="AD478" s="48"/>
      <c r="AE478" s="45">
        <f t="shared" si="143"/>
        <v>7.4589999999999987</v>
      </c>
      <c r="AF478" s="45">
        <f t="shared" si="144"/>
        <v>5.5937465083787913E-2</v>
      </c>
      <c r="AG478" s="27">
        <f t="shared" si="145"/>
        <v>7.5708749301675748</v>
      </c>
      <c r="AH478" s="27">
        <f t="shared" si="146"/>
        <v>7.3471250698324226</v>
      </c>
      <c r="AI478" s="49"/>
    </row>
    <row r="479" spans="1:35" x14ac:dyDescent="0.2">
      <c r="A479" s="14" t="s">
        <v>22</v>
      </c>
      <c r="B479" s="15">
        <v>40669</v>
      </c>
      <c r="C479" s="16">
        <v>7.39</v>
      </c>
      <c r="D479" s="16">
        <v>7.36</v>
      </c>
      <c r="E479" s="16">
        <v>7.41</v>
      </c>
      <c r="F479" s="16">
        <f t="shared" si="134"/>
        <v>2.9999999999999361E-2</v>
      </c>
      <c r="G479" s="14">
        <f t="shared" si="135"/>
        <v>2.9999999999999361E-2</v>
      </c>
      <c r="H479" s="14" t="str">
        <f t="shared" si="136"/>
        <v/>
      </c>
      <c r="I479" s="16">
        <f t="shared" si="140"/>
        <v>43.548387096774178</v>
      </c>
      <c r="K479" s="46"/>
      <c r="L479" s="16">
        <f t="shared" si="130"/>
        <v>7.58</v>
      </c>
      <c r="M479" s="16">
        <f t="shared" si="131"/>
        <v>7.33</v>
      </c>
      <c r="N479" s="28">
        <f t="shared" si="132"/>
        <v>0.23999999999999844</v>
      </c>
      <c r="O479" s="28">
        <f t="shared" si="141"/>
        <v>0.16000000000000014</v>
      </c>
      <c r="P479" s="28">
        <f t="shared" si="129"/>
        <v>0.16000000000000014</v>
      </c>
      <c r="Q479" s="28">
        <f t="shared" si="142"/>
        <v>0.37117948717948801</v>
      </c>
      <c r="T479" s="47"/>
      <c r="U479" s="41">
        <f t="shared" si="137"/>
        <v>7.4348567644179155</v>
      </c>
      <c r="W479" s="41">
        <f t="shared" si="138"/>
        <v>7.4691699218640082</v>
      </c>
      <c r="Y479" s="41">
        <f t="shared" si="139"/>
        <v>-3.4313157446092646E-2</v>
      </c>
      <c r="Z479" s="41">
        <f t="shared" si="133"/>
        <v>-2.3871324311969158E-2</v>
      </c>
      <c r="AD479" s="48"/>
      <c r="AE479" s="45">
        <f t="shared" si="143"/>
        <v>7.4639999999999986</v>
      </c>
      <c r="AF479" s="45">
        <f t="shared" si="144"/>
        <v>5.489990892524315E-2</v>
      </c>
      <c r="AG479" s="27">
        <f t="shared" si="145"/>
        <v>7.5737998178504853</v>
      </c>
      <c r="AH479" s="27">
        <f t="shared" si="146"/>
        <v>7.354200182149512</v>
      </c>
      <c r="AI479" s="49"/>
    </row>
    <row r="480" spans="1:35" x14ac:dyDescent="0.2">
      <c r="A480" s="14" t="s">
        <v>22</v>
      </c>
      <c r="B480" s="15">
        <v>40668</v>
      </c>
      <c r="C480" s="16">
        <v>7.36</v>
      </c>
      <c r="D480" s="16">
        <v>7.36</v>
      </c>
      <c r="E480" s="16">
        <v>7.44</v>
      </c>
      <c r="F480" s="16">
        <f t="shared" si="134"/>
        <v>0</v>
      </c>
      <c r="G480" s="14" t="str">
        <f t="shared" si="135"/>
        <v/>
      </c>
      <c r="H480" s="14" t="str">
        <f t="shared" si="136"/>
        <v/>
      </c>
      <c r="I480" s="16">
        <f t="shared" si="140"/>
        <v>35.820895522388099</v>
      </c>
      <c r="K480" s="46"/>
      <c r="L480" s="16">
        <f t="shared" si="130"/>
        <v>7.58</v>
      </c>
      <c r="M480" s="16">
        <f t="shared" si="131"/>
        <v>7.33</v>
      </c>
      <c r="N480" s="28">
        <f t="shared" si="132"/>
        <v>0.12000000000000099</v>
      </c>
      <c r="O480" s="28">
        <f t="shared" si="141"/>
        <v>0.29333333333333417</v>
      </c>
      <c r="P480" s="28">
        <f t="shared" si="129"/>
        <v>0.29333333333333417</v>
      </c>
      <c r="Q480" s="28">
        <f t="shared" si="142"/>
        <v>0.3856032388663978</v>
      </c>
      <c r="T480" s="47"/>
      <c r="U480" s="41">
        <f t="shared" si="137"/>
        <v>7.4430125397666274</v>
      </c>
      <c r="W480" s="41">
        <f t="shared" si="138"/>
        <v>7.4755035156131289</v>
      </c>
      <c r="Y480" s="41">
        <f t="shared" si="139"/>
        <v>-3.2490975846501513E-2</v>
      </c>
      <c r="Z480" s="41">
        <f t="shared" si="133"/>
        <v>-2.1260866028438283E-2</v>
      </c>
      <c r="AD480" s="48"/>
      <c r="AE480" s="45">
        <f t="shared" si="143"/>
        <v>7.4675000000000011</v>
      </c>
      <c r="AF480" s="45">
        <f t="shared" si="144"/>
        <v>5.2237438681466658E-2</v>
      </c>
      <c r="AG480" s="27">
        <f t="shared" si="145"/>
        <v>7.5719748773629343</v>
      </c>
      <c r="AH480" s="27">
        <f t="shared" si="146"/>
        <v>7.363025122637068</v>
      </c>
      <c r="AI480" s="49"/>
    </row>
    <row r="481" spans="1:35" x14ac:dyDescent="0.2">
      <c r="A481" s="14" t="s">
        <v>22</v>
      </c>
      <c r="B481" s="15">
        <v>40667</v>
      </c>
      <c r="C481" s="16">
        <v>7.36</v>
      </c>
      <c r="D481" s="16">
        <v>7.36</v>
      </c>
      <c r="E481" s="16">
        <v>7.48</v>
      </c>
      <c r="F481" s="16">
        <f t="shared" si="134"/>
        <v>-0.12999999999999989</v>
      </c>
      <c r="G481" s="14" t="str">
        <f t="shared" si="135"/>
        <v/>
      </c>
      <c r="H481" s="14">
        <f t="shared" si="136"/>
        <v>0.12999999999999989</v>
      </c>
      <c r="I481" s="16">
        <f t="shared" si="140"/>
        <v>44.155844155844157</v>
      </c>
      <c r="K481" s="46"/>
      <c r="L481" s="16">
        <f t="shared" si="130"/>
        <v>7.58</v>
      </c>
      <c r="M481" s="16">
        <f t="shared" si="131"/>
        <v>7.33</v>
      </c>
      <c r="N481" s="28">
        <f t="shared" si="132"/>
        <v>0.12000000000000099</v>
      </c>
      <c r="O481" s="28">
        <f t="shared" si="141"/>
        <v>0.45846153846153931</v>
      </c>
      <c r="P481" s="28">
        <f t="shared" si="129"/>
        <v>0.45846153846153931</v>
      </c>
      <c r="Q481" s="28">
        <f t="shared" si="142"/>
        <v>0.36737741790373485</v>
      </c>
      <c r="T481" s="47"/>
      <c r="U481" s="41">
        <f t="shared" si="137"/>
        <v>7.4581057288151058</v>
      </c>
      <c r="W481" s="41">
        <f t="shared" si="138"/>
        <v>7.4847437968621788</v>
      </c>
      <c r="Y481" s="41">
        <f t="shared" si="139"/>
        <v>-2.6638068047073027E-2</v>
      </c>
      <c r="Z481" s="41">
        <f t="shared" si="133"/>
        <v>-1.8453338573922472E-2</v>
      </c>
      <c r="AD481" s="48"/>
      <c r="AE481" s="45">
        <f t="shared" si="143"/>
        <v>7.4815000000000014</v>
      </c>
      <c r="AF481" s="45">
        <f t="shared" si="144"/>
        <v>5.8674952066448113E-2</v>
      </c>
      <c r="AG481" s="27">
        <f t="shared" si="145"/>
        <v>7.5988499041328978</v>
      </c>
      <c r="AH481" s="27">
        <f t="shared" si="146"/>
        <v>7.3641500958671049</v>
      </c>
      <c r="AI481" s="49"/>
    </row>
    <row r="482" spans="1:35" x14ac:dyDescent="0.2">
      <c r="A482" s="14" t="s">
        <v>22</v>
      </c>
      <c r="B482" s="15">
        <v>40666</v>
      </c>
      <c r="C482" s="16">
        <v>7.49</v>
      </c>
      <c r="D482" s="16">
        <v>7.42</v>
      </c>
      <c r="E482" s="16">
        <v>7.49</v>
      </c>
      <c r="F482" s="16">
        <f t="shared" si="134"/>
        <v>0</v>
      </c>
      <c r="G482" s="14" t="str">
        <f t="shared" si="135"/>
        <v/>
      </c>
      <c r="H482" s="14" t="str">
        <f t="shared" si="136"/>
        <v/>
      </c>
      <c r="I482" s="16">
        <f t="shared" si="140"/>
        <v>50.746268656716396</v>
      </c>
      <c r="K482" s="46"/>
      <c r="L482" s="16">
        <f t="shared" si="130"/>
        <v>7.58</v>
      </c>
      <c r="M482" s="16">
        <f t="shared" si="131"/>
        <v>7.33</v>
      </c>
      <c r="N482" s="28">
        <f t="shared" si="132"/>
        <v>0.64000000000000057</v>
      </c>
      <c r="O482" s="28">
        <f t="shared" si="141"/>
        <v>0.55948717948718052</v>
      </c>
      <c r="P482" s="28">
        <f t="shared" si="129"/>
        <v>0.55948717948718052</v>
      </c>
      <c r="Q482" s="28">
        <f t="shared" si="142"/>
        <v>0.33065587044534539</v>
      </c>
      <c r="T482" s="47"/>
      <c r="U482" s="41">
        <f t="shared" si="137"/>
        <v>7.4759431340542157</v>
      </c>
      <c r="W482" s="41">
        <f t="shared" si="138"/>
        <v>7.4947233006111524</v>
      </c>
      <c r="Y482" s="41">
        <f t="shared" si="139"/>
        <v>-1.8780166556936706E-2</v>
      </c>
      <c r="Z482" s="41">
        <f t="shared" si="133"/>
        <v>-1.6407156205634831E-2</v>
      </c>
      <c r="AD482" s="48"/>
      <c r="AE482" s="45">
        <f t="shared" si="143"/>
        <v>7.4954999999999981</v>
      </c>
      <c r="AF482" s="45">
        <f t="shared" si="144"/>
        <v>6.1357558621574756E-2</v>
      </c>
      <c r="AG482" s="27">
        <f t="shared" si="145"/>
        <v>7.6182151172431478</v>
      </c>
      <c r="AH482" s="27">
        <f t="shared" si="146"/>
        <v>7.3727848827568483</v>
      </c>
      <c r="AI482" s="49"/>
    </row>
    <row r="483" spans="1:35" x14ac:dyDescent="0.2">
      <c r="A483" s="14" t="s">
        <v>22</v>
      </c>
      <c r="B483" s="15">
        <v>40665</v>
      </c>
      <c r="C483" s="16">
        <v>7.49</v>
      </c>
      <c r="D483" s="16">
        <v>7.37</v>
      </c>
      <c r="E483" s="16">
        <v>7.49</v>
      </c>
      <c r="F483" s="16">
        <f t="shared" si="134"/>
        <v>4.9999999999999822E-2</v>
      </c>
      <c r="G483" s="14">
        <f t="shared" si="135"/>
        <v>4.9999999999999822E-2</v>
      </c>
      <c r="H483" s="14" t="str">
        <f t="shared" si="136"/>
        <v/>
      </c>
      <c r="I483" s="16">
        <f t="shared" si="140"/>
        <v>48.571428571428598</v>
      </c>
      <c r="K483" s="46"/>
      <c r="L483" s="16">
        <f t="shared" si="130"/>
        <v>7.59</v>
      </c>
      <c r="M483" s="16">
        <f t="shared" si="131"/>
        <v>7.33</v>
      </c>
      <c r="N483" s="28">
        <f t="shared" si="132"/>
        <v>0.61538461538461642</v>
      </c>
      <c r="O483" s="28">
        <f t="shared" si="141"/>
        <v>0.38461538461538586</v>
      </c>
      <c r="P483" s="28">
        <f t="shared" si="129"/>
        <v>0.38461538461538586</v>
      </c>
      <c r="Q483" s="28">
        <f t="shared" si="142"/>
        <v>0.26955208534156039</v>
      </c>
      <c r="T483" s="47"/>
      <c r="U483" s="41">
        <f t="shared" si="137"/>
        <v>7.4733873402458908</v>
      </c>
      <c r="W483" s="41">
        <f t="shared" si="138"/>
        <v>7.4951011646600447</v>
      </c>
      <c r="Y483" s="41">
        <f t="shared" si="139"/>
        <v>-2.1713824414153926E-2</v>
      </c>
      <c r="Z483" s="41">
        <f t="shared" si="133"/>
        <v>-1.581390361780936E-2</v>
      </c>
      <c r="AD483" s="48"/>
      <c r="AE483" s="45">
        <f t="shared" si="143"/>
        <v>7.5009999999999994</v>
      </c>
      <c r="AF483" s="45">
        <f t="shared" si="144"/>
        <v>6.5414065765704993E-2</v>
      </c>
      <c r="AG483" s="27">
        <f t="shared" si="145"/>
        <v>7.6318281315314094</v>
      </c>
      <c r="AH483" s="27">
        <f t="shared" si="146"/>
        <v>7.3701718684685895</v>
      </c>
      <c r="AI483" s="49"/>
    </row>
    <row r="484" spans="1:35" x14ac:dyDescent="0.2">
      <c r="A484" s="14" t="s">
        <v>22</v>
      </c>
      <c r="B484" s="15">
        <v>40662</v>
      </c>
      <c r="C484" s="16">
        <v>7.44</v>
      </c>
      <c r="D484" s="16">
        <v>7.37</v>
      </c>
      <c r="E484" s="16">
        <v>7.45</v>
      </c>
      <c r="F484" s="16">
        <f t="shared" si="134"/>
        <v>8.0000000000000071E-2</v>
      </c>
      <c r="G484" s="14">
        <f t="shared" si="135"/>
        <v>8.0000000000000071E-2</v>
      </c>
      <c r="H484" s="14" t="str">
        <f t="shared" si="136"/>
        <v/>
      </c>
      <c r="I484" s="16">
        <f t="shared" si="140"/>
        <v>45.454545454545482</v>
      </c>
      <c r="K484" s="46"/>
      <c r="L484" s="16">
        <f t="shared" si="130"/>
        <v>7.59</v>
      </c>
      <c r="M484" s="16">
        <f t="shared" si="131"/>
        <v>7.33</v>
      </c>
      <c r="N484" s="28">
        <f t="shared" si="132"/>
        <v>0.42307692307692463</v>
      </c>
      <c r="O484" s="28">
        <f t="shared" si="141"/>
        <v>0.23211875843454913</v>
      </c>
      <c r="P484" s="28">
        <f t="shared" si="129"/>
        <v>0.23211875843454913</v>
      </c>
      <c r="Q484" s="28">
        <f t="shared" si="142"/>
        <v>0.2529464687359439</v>
      </c>
      <c r="T484" s="47"/>
      <c r="U484" s="41">
        <f t="shared" si="137"/>
        <v>7.4703668566542341</v>
      </c>
      <c r="W484" s="41">
        <f t="shared" si="138"/>
        <v>7.4955092578328477</v>
      </c>
      <c r="Y484" s="41">
        <f t="shared" si="139"/>
        <v>-2.514240117861366E-2</v>
      </c>
      <c r="Z484" s="41">
        <f t="shared" si="133"/>
        <v>-1.4338923418723216E-2</v>
      </c>
      <c r="AD484" s="48"/>
      <c r="AE484" s="45">
        <f t="shared" si="143"/>
        <v>7.5045000000000002</v>
      </c>
      <c r="AF484" s="45">
        <f t="shared" si="144"/>
        <v>6.6593918641269165E-2</v>
      </c>
      <c r="AG484" s="27">
        <f t="shared" si="145"/>
        <v>7.6376878372825381</v>
      </c>
      <c r="AH484" s="27">
        <f t="shared" si="146"/>
        <v>7.3713121627174623</v>
      </c>
      <c r="AI484" s="49"/>
    </row>
    <row r="485" spans="1:35" x14ac:dyDescent="0.2">
      <c r="A485" s="14" t="s">
        <v>22</v>
      </c>
      <c r="B485" s="15">
        <v>40661</v>
      </c>
      <c r="C485" s="16">
        <v>7.36</v>
      </c>
      <c r="D485" s="16">
        <v>7.33</v>
      </c>
      <c r="E485" s="16">
        <v>7.49</v>
      </c>
      <c r="F485" s="16">
        <f t="shared" si="134"/>
        <v>-9.9999999999999645E-2</v>
      </c>
      <c r="G485" s="14" t="str">
        <f t="shared" si="135"/>
        <v/>
      </c>
      <c r="H485" s="14">
        <f t="shared" si="136"/>
        <v>9.9999999999999645E-2</v>
      </c>
      <c r="I485" s="16">
        <f t="shared" si="140"/>
        <v>41.935483870967758</v>
      </c>
      <c r="K485" s="46"/>
      <c r="L485" s="16">
        <f t="shared" si="130"/>
        <v>7.59</v>
      </c>
      <c r="M485" s="16">
        <f t="shared" si="131"/>
        <v>7.33</v>
      </c>
      <c r="N485" s="28">
        <f t="shared" si="132"/>
        <v>0.11538461538461643</v>
      </c>
      <c r="O485" s="28">
        <f t="shared" si="141"/>
        <v>0.20220422852001915</v>
      </c>
      <c r="P485" s="28">
        <f t="shared" si="129"/>
        <v>0.20220422852001915</v>
      </c>
      <c r="Q485" s="28">
        <f t="shared" si="142"/>
        <v>0.26684017736649479</v>
      </c>
      <c r="T485" s="47"/>
      <c r="U485" s="41">
        <f t="shared" si="137"/>
        <v>7.4758881033186402</v>
      </c>
      <c r="W485" s="41">
        <f t="shared" si="138"/>
        <v>7.4999499984594751</v>
      </c>
      <c r="Y485" s="41">
        <f t="shared" si="139"/>
        <v>-2.4061895140834899E-2</v>
      </c>
      <c r="Z485" s="41">
        <f t="shared" si="133"/>
        <v>-1.1638053978750604E-2</v>
      </c>
      <c r="AD485" s="48"/>
      <c r="AE485" s="45">
        <f t="shared" si="143"/>
        <v>7.5090000000000003</v>
      </c>
      <c r="AF485" s="45">
        <f t="shared" si="144"/>
        <v>6.5107603242631956E-2</v>
      </c>
      <c r="AG485" s="27">
        <f t="shared" si="145"/>
        <v>7.6392152064852645</v>
      </c>
      <c r="AH485" s="27">
        <f t="shared" si="146"/>
        <v>7.3787847935147362</v>
      </c>
      <c r="AI485" s="49"/>
    </row>
    <row r="486" spans="1:35" x14ac:dyDescent="0.2">
      <c r="A486" s="14" t="s">
        <v>22</v>
      </c>
      <c r="B486" s="15">
        <v>40660</v>
      </c>
      <c r="C486" s="16">
        <v>7.46</v>
      </c>
      <c r="D486" s="16">
        <v>7.46</v>
      </c>
      <c r="E486" s="16">
        <v>7.5</v>
      </c>
      <c r="F486" s="16">
        <f t="shared" si="134"/>
        <v>-4.0000000000000036E-2</v>
      </c>
      <c r="G486" s="14" t="str">
        <f t="shared" si="135"/>
        <v/>
      </c>
      <c r="H486" s="14">
        <f t="shared" si="136"/>
        <v>4.0000000000000036E-2</v>
      </c>
      <c r="I486" s="16">
        <f t="shared" si="140"/>
        <v>37.142857142857146</v>
      </c>
      <c r="K486" s="46"/>
      <c r="L486" s="16">
        <f t="shared" si="130"/>
        <v>7.62</v>
      </c>
      <c r="M486" s="16">
        <f t="shared" si="131"/>
        <v>7.43</v>
      </c>
      <c r="N486" s="28">
        <f t="shared" si="132"/>
        <v>0.15789473684210625</v>
      </c>
      <c r="O486" s="28">
        <f t="shared" si="141"/>
        <v>0.27485380116959196</v>
      </c>
      <c r="P486" s="28">
        <f t="shared" ref="P486:P549" si="147">O486</f>
        <v>0.27485380116959196</v>
      </c>
      <c r="Q486" s="28">
        <f t="shared" si="142"/>
        <v>0.29941520467836441</v>
      </c>
      <c r="T486" s="47"/>
      <c r="U486" s="41">
        <f t="shared" si="137"/>
        <v>7.4969586675583919</v>
      </c>
      <c r="W486" s="41">
        <f t="shared" si="138"/>
        <v>7.5111459983362323</v>
      </c>
      <c r="Y486" s="41">
        <f t="shared" si="139"/>
        <v>-1.4187330777840401E-2</v>
      </c>
      <c r="Z486" s="41">
        <f t="shared" si="133"/>
        <v>-8.5320936882295299E-3</v>
      </c>
      <c r="AD486" s="48"/>
      <c r="AE486" s="45">
        <f t="shared" si="143"/>
        <v>7.5200000000000005</v>
      </c>
      <c r="AF486" s="45">
        <f t="shared" si="144"/>
        <v>5.7096409694480668E-2</v>
      </c>
      <c r="AG486" s="27">
        <f t="shared" si="145"/>
        <v>7.6341928193889617</v>
      </c>
      <c r="AH486" s="27">
        <f t="shared" si="146"/>
        <v>7.4058071806110393</v>
      </c>
      <c r="AI486" s="49"/>
    </row>
    <row r="487" spans="1:35" x14ac:dyDescent="0.2">
      <c r="A487" s="14" t="s">
        <v>22</v>
      </c>
      <c r="B487" s="15">
        <v>40659</v>
      </c>
      <c r="C487" s="16">
        <v>7.5</v>
      </c>
      <c r="D487" s="16">
        <v>7.45</v>
      </c>
      <c r="E487" s="16">
        <v>7.5</v>
      </c>
      <c r="F487" s="16">
        <f t="shared" si="134"/>
        <v>0</v>
      </c>
      <c r="G487" s="14" t="str">
        <f t="shared" si="135"/>
        <v/>
      </c>
      <c r="H487" s="14" t="str">
        <f t="shared" si="136"/>
        <v/>
      </c>
      <c r="I487" s="16">
        <f t="shared" si="140"/>
        <v>39.393939393939405</v>
      </c>
      <c r="K487" s="46"/>
      <c r="L487" s="16">
        <f t="shared" si="130"/>
        <v>7.64</v>
      </c>
      <c r="M487" s="16">
        <f t="shared" si="131"/>
        <v>7.43</v>
      </c>
      <c r="N487" s="28">
        <f t="shared" si="132"/>
        <v>0.33333333333333476</v>
      </c>
      <c r="O487" s="28">
        <f t="shared" si="141"/>
        <v>0.25396825396825568</v>
      </c>
      <c r="P487" s="28">
        <f t="shared" si="147"/>
        <v>0.25396825396825568</v>
      </c>
      <c r="Q487" s="28">
        <f t="shared" si="142"/>
        <v>0.29841269841270024</v>
      </c>
      <c r="T487" s="47"/>
      <c r="U487" s="41">
        <f t="shared" si="137"/>
        <v>7.5036784252962816</v>
      </c>
      <c r="W487" s="41">
        <f t="shared" si="138"/>
        <v>7.5152376782031309</v>
      </c>
      <c r="Y487" s="41">
        <f t="shared" si="139"/>
        <v>-1.1559252906849338E-2</v>
      </c>
      <c r="Z487" s="41">
        <f t="shared" si="133"/>
        <v>-7.118284415826813E-3</v>
      </c>
      <c r="AD487" s="48"/>
      <c r="AE487" s="45">
        <f t="shared" si="143"/>
        <v>7.5245000000000006</v>
      </c>
      <c r="AF487" s="45">
        <f t="shared" si="144"/>
        <v>5.5720283559938785E-2</v>
      </c>
      <c r="AG487" s="27">
        <f t="shared" si="145"/>
        <v>7.6359405671198779</v>
      </c>
      <c r="AH487" s="27">
        <f t="shared" si="146"/>
        <v>7.4130594328801234</v>
      </c>
      <c r="AI487" s="49"/>
    </row>
    <row r="488" spans="1:35" x14ac:dyDescent="0.2">
      <c r="A488" s="14" t="s">
        <v>22</v>
      </c>
      <c r="B488" s="15">
        <v>40654</v>
      </c>
      <c r="C488" s="16">
        <v>7.5</v>
      </c>
      <c r="D488" s="16">
        <v>7.46</v>
      </c>
      <c r="E488" s="16">
        <v>7.52</v>
      </c>
      <c r="F488" s="16">
        <f t="shared" si="134"/>
        <v>4.9999999999999822E-2</v>
      </c>
      <c r="G488" s="14">
        <f t="shared" si="135"/>
        <v>4.9999999999999822E-2</v>
      </c>
      <c r="H488" s="14" t="str">
        <f t="shared" si="136"/>
        <v/>
      </c>
      <c r="I488" s="16">
        <f t="shared" si="140"/>
        <v>42.857142857142868</v>
      </c>
      <c r="K488" s="46"/>
      <c r="L488" s="16">
        <f t="shared" ref="L488:L551" si="148">MAX(E488:E501)</f>
        <v>7.64</v>
      </c>
      <c r="M488" s="16">
        <f t="shared" ref="M488:M551" si="149">MIN(D488:D501)</f>
        <v>7.43</v>
      </c>
      <c r="N488" s="28">
        <f t="shared" ref="N488:N551" si="150">(C488-M488)/(L488-M488)</f>
        <v>0.33333333333333476</v>
      </c>
      <c r="O488" s="28">
        <f t="shared" si="141"/>
        <v>0.30158730158730368</v>
      </c>
      <c r="P488" s="28">
        <f t="shared" si="147"/>
        <v>0.30158730158730368</v>
      </c>
      <c r="Q488" s="28">
        <f t="shared" si="142"/>
        <v>0.30695128626163282</v>
      </c>
      <c r="T488" s="47"/>
      <c r="U488" s="41">
        <f t="shared" si="137"/>
        <v>7.5043472298956049</v>
      </c>
      <c r="W488" s="41">
        <f t="shared" si="138"/>
        <v>7.5164566924593812</v>
      </c>
      <c r="Y488" s="41">
        <f t="shared" si="139"/>
        <v>-1.2109462563776319E-2</v>
      </c>
      <c r="Z488" s="41">
        <f t="shared" si="133"/>
        <v>-6.0080422930711809E-3</v>
      </c>
      <c r="AD488" s="48"/>
      <c r="AE488" s="45">
        <f t="shared" si="143"/>
        <v>7.5305000000000009</v>
      </c>
      <c r="AF488" s="45">
        <f t="shared" si="144"/>
        <v>5.9116410581157471E-2</v>
      </c>
      <c r="AG488" s="27">
        <f t="shared" si="145"/>
        <v>7.6487328211623158</v>
      </c>
      <c r="AH488" s="27">
        <f t="shared" si="146"/>
        <v>7.4122671788376859</v>
      </c>
      <c r="AI488" s="49"/>
    </row>
    <row r="489" spans="1:35" x14ac:dyDescent="0.2">
      <c r="A489" s="14" t="s">
        <v>22</v>
      </c>
      <c r="B489" s="15">
        <v>40653</v>
      </c>
      <c r="C489" s="16">
        <v>7.45</v>
      </c>
      <c r="D489" s="16">
        <v>7.45</v>
      </c>
      <c r="E489" s="16">
        <v>7.57</v>
      </c>
      <c r="F489" s="16">
        <f t="shared" si="134"/>
        <v>-8.0000000000000071E-2</v>
      </c>
      <c r="G489" s="14" t="str">
        <f t="shared" si="135"/>
        <v/>
      </c>
      <c r="H489" s="14">
        <f t="shared" si="136"/>
        <v>8.0000000000000071E-2</v>
      </c>
      <c r="I489" s="16">
        <f t="shared" si="140"/>
        <v>42.028985507246411</v>
      </c>
      <c r="K489" s="46"/>
      <c r="L489" s="16">
        <f t="shared" si="148"/>
        <v>7.64</v>
      </c>
      <c r="M489" s="16">
        <f t="shared" si="149"/>
        <v>7.43</v>
      </c>
      <c r="N489" s="28">
        <f t="shared" si="150"/>
        <v>9.5238095238097453E-2</v>
      </c>
      <c r="O489" s="28">
        <f t="shared" si="141"/>
        <v>0.30158730158730368</v>
      </c>
      <c r="P489" s="28">
        <f t="shared" si="147"/>
        <v>0.30158730158730368</v>
      </c>
      <c r="Q489" s="28">
        <f t="shared" si="142"/>
        <v>0.29151614668856196</v>
      </c>
      <c r="T489" s="47"/>
      <c r="U489" s="41">
        <f t="shared" si="137"/>
        <v>7.5051376353311694</v>
      </c>
      <c r="W489" s="41">
        <f t="shared" si="138"/>
        <v>7.5177732278561322</v>
      </c>
      <c r="Y489" s="41">
        <f t="shared" si="139"/>
        <v>-1.2635592524962824E-2</v>
      </c>
      <c r="Z489" s="41">
        <f t="shared" si="133"/>
        <v>-4.4826872253948963E-3</v>
      </c>
      <c r="AD489" s="48"/>
      <c r="AE489" s="45">
        <f t="shared" si="143"/>
        <v>7.5395000000000012</v>
      </c>
      <c r="AF489" s="45">
        <f t="shared" si="144"/>
        <v>6.696827607158469E-2</v>
      </c>
      <c r="AG489" s="27">
        <f t="shared" si="145"/>
        <v>7.6734365521431709</v>
      </c>
      <c r="AH489" s="27">
        <f t="shared" si="146"/>
        <v>7.4055634478568315</v>
      </c>
      <c r="AI489" s="49"/>
    </row>
    <row r="490" spans="1:35" x14ac:dyDescent="0.2">
      <c r="A490" s="14" t="s">
        <v>22</v>
      </c>
      <c r="B490" s="15">
        <v>40652</v>
      </c>
      <c r="C490" s="16">
        <v>7.53</v>
      </c>
      <c r="D490" s="16">
        <v>7.5</v>
      </c>
      <c r="E490" s="16">
        <v>7.55</v>
      </c>
      <c r="F490" s="16">
        <f t="shared" si="134"/>
        <v>3.0000000000000249E-2</v>
      </c>
      <c r="G490" s="14">
        <f t="shared" si="135"/>
        <v>3.0000000000000249E-2</v>
      </c>
      <c r="H490" s="14" t="str">
        <f t="shared" si="136"/>
        <v/>
      </c>
      <c r="I490" s="16">
        <f t="shared" si="140"/>
        <v>50</v>
      </c>
      <c r="K490" s="46"/>
      <c r="L490" s="16">
        <f t="shared" si="148"/>
        <v>7.64</v>
      </c>
      <c r="M490" s="16">
        <f t="shared" si="149"/>
        <v>7.43</v>
      </c>
      <c r="N490" s="28">
        <f t="shared" si="150"/>
        <v>0.47619047619047883</v>
      </c>
      <c r="O490" s="28">
        <f t="shared" si="141"/>
        <v>0.36507936507936717</v>
      </c>
      <c r="P490" s="28">
        <f t="shared" si="147"/>
        <v>0.36507936507936717</v>
      </c>
      <c r="Q490" s="28">
        <f t="shared" si="142"/>
        <v>0.27487684729064166</v>
      </c>
      <c r="T490" s="47"/>
      <c r="U490" s="41">
        <f t="shared" si="137"/>
        <v>7.515162659936836</v>
      </c>
      <c r="W490" s="41">
        <f t="shared" si="138"/>
        <v>7.5231950860846224</v>
      </c>
      <c r="Y490" s="41">
        <f t="shared" si="139"/>
        <v>-8.0324261477864312E-3</v>
      </c>
      <c r="Z490" s="41">
        <f t="shared" si="133"/>
        <v>-2.4444609005029139E-3</v>
      </c>
      <c r="AD490" s="48"/>
      <c r="AE490" s="45">
        <f t="shared" si="143"/>
        <v>7.5484999999999998</v>
      </c>
      <c r="AF490" s="45">
        <f t="shared" si="144"/>
        <v>6.6428533026102451E-2</v>
      </c>
      <c r="AG490" s="27">
        <f t="shared" si="145"/>
        <v>7.6813570660522048</v>
      </c>
      <c r="AH490" s="27">
        <f t="shared" si="146"/>
        <v>7.4156429339477947</v>
      </c>
      <c r="AI490" s="49"/>
    </row>
    <row r="491" spans="1:35" x14ac:dyDescent="0.2">
      <c r="A491" s="14" t="s">
        <v>22</v>
      </c>
      <c r="B491" s="15">
        <v>40651</v>
      </c>
      <c r="C491" s="16">
        <v>7.5</v>
      </c>
      <c r="D491" s="16">
        <v>7.45</v>
      </c>
      <c r="E491" s="16">
        <v>7.58</v>
      </c>
      <c r="F491" s="16">
        <f t="shared" si="134"/>
        <v>9.9999999999997868E-3</v>
      </c>
      <c r="G491" s="14">
        <f t="shared" si="135"/>
        <v>9.9999999999997868E-3</v>
      </c>
      <c r="H491" s="14" t="str">
        <f t="shared" si="136"/>
        <v/>
      </c>
      <c r="I491" s="16">
        <f t="shared" si="140"/>
        <v>43.939393939393916</v>
      </c>
      <c r="K491" s="46"/>
      <c r="L491" s="16">
        <f t="shared" si="148"/>
        <v>7.64</v>
      </c>
      <c r="M491" s="16">
        <f t="shared" si="149"/>
        <v>7.43</v>
      </c>
      <c r="N491" s="28">
        <f t="shared" si="150"/>
        <v>0.33333333333333476</v>
      </c>
      <c r="O491" s="28">
        <f t="shared" si="141"/>
        <v>0.26984126984127116</v>
      </c>
      <c r="P491" s="28">
        <f t="shared" si="147"/>
        <v>0.26984126984127116</v>
      </c>
      <c r="Q491" s="28">
        <f t="shared" si="142"/>
        <v>0.23461959496442369</v>
      </c>
      <c r="T491" s="47"/>
      <c r="U491" s="41">
        <f t="shared" si="137"/>
        <v>7.5124649617435333</v>
      </c>
      <c r="W491" s="41">
        <f t="shared" si="138"/>
        <v>7.5226506929713919</v>
      </c>
      <c r="Y491" s="41">
        <f t="shared" si="139"/>
        <v>-1.0185731227858597E-2</v>
      </c>
      <c r="Z491" s="41">
        <f t="shared" si="133"/>
        <v>-1.0474695886820344E-3</v>
      </c>
      <c r="AD491" s="48"/>
      <c r="AE491" s="45">
        <f t="shared" si="143"/>
        <v>7.5539999999999994</v>
      </c>
      <c r="AF491" s="45">
        <f t="shared" si="144"/>
        <v>6.9166465863162205E-2</v>
      </c>
      <c r="AG491" s="27">
        <f t="shared" si="145"/>
        <v>7.692332931726324</v>
      </c>
      <c r="AH491" s="27">
        <f t="shared" si="146"/>
        <v>7.4156670682736747</v>
      </c>
      <c r="AI491" s="49"/>
    </row>
    <row r="492" spans="1:35" x14ac:dyDescent="0.2">
      <c r="A492" s="14" t="s">
        <v>22</v>
      </c>
      <c r="B492" s="15">
        <v>40648</v>
      </c>
      <c r="C492" s="16">
        <v>7.49</v>
      </c>
      <c r="D492" s="16">
        <v>7.48</v>
      </c>
      <c r="E492" s="16">
        <v>7.57</v>
      </c>
      <c r="F492" s="16">
        <f t="shared" si="134"/>
        <v>2.0000000000000462E-2</v>
      </c>
      <c r="G492" s="14">
        <f t="shared" si="135"/>
        <v>2.0000000000000462E-2</v>
      </c>
      <c r="H492" s="14" t="str">
        <f t="shared" si="136"/>
        <v/>
      </c>
      <c r="I492" s="16">
        <f t="shared" si="140"/>
        <v>45.588235294117666</v>
      </c>
      <c r="K492" s="46"/>
      <c r="L492" s="16">
        <f t="shared" si="148"/>
        <v>7.64</v>
      </c>
      <c r="M492" s="16">
        <f t="shared" si="149"/>
        <v>7.43</v>
      </c>
      <c r="N492" s="28">
        <f t="shared" si="150"/>
        <v>0.28571428571428814</v>
      </c>
      <c r="O492" s="28">
        <f t="shared" si="141"/>
        <v>0.29666119321291834</v>
      </c>
      <c r="P492" s="28">
        <f t="shared" si="147"/>
        <v>0.29666119321291834</v>
      </c>
      <c r="Q492" s="28">
        <f t="shared" si="142"/>
        <v>0.22683027855441754</v>
      </c>
      <c r="T492" s="47"/>
      <c r="U492" s="41">
        <f t="shared" si="137"/>
        <v>7.5147313184241753</v>
      </c>
      <c r="W492" s="41">
        <f t="shared" si="138"/>
        <v>7.5244627484091033</v>
      </c>
      <c r="Y492" s="41">
        <f t="shared" si="139"/>
        <v>-9.7314299849280417E-3</v>
      </c>
      <c r="Z492" s="41">
        <f t="shared" si="133"/>
        <v>1.2370958211121059E-3</v>
      </c>
      <c r="AD492" s="48"/>
      <c r="AE492" s="45">
        <f t="shared" si="143"/>
        <v>7.5624999999999982</v>
      </c>
      <c r="AF492" s="45">
        <f t="shared" si="144"/>
        <v>7.2379209722129356E-2</v>
      </c>
      <c r="AG492" s="27">
        <f t="shared" si="145"/>
        <v>7.7072584194442566</v>
      </c>
      <c r="AH492" s="27">
        <f t="shared" si="146"/>
        <v>7.4177415805557398</v>
      </c>
      <c r="AI492" s="49"/>
    </row>
    <row r="493" spans="1:35" x14ac:dyDescent="0.2">
      <c r="A493" s="14" t="s">
        <v>22</v>
      </c>
      <c r="B493" s="15">
        <v>40647</v>
      </c>
      <c r="C493" s="16">
        <v>7.47</v>
      </c>
      <c r="D493" s="16">
        <v>7.46</v>
      </c>
      <c r="E493" s="16">
        <v>7.56</v>
      </c>
      <c r="F493" s="16">
        <f t="shared" si="134"/>
        <v>-8.0000000000000071E-2</v>
      </c>
      <c r="G493" s="14" t="str">
        <f t="shared" si="135"/>
        <v/>
      </c>
      <c r="H493" s="14">
        <f t="shared" si="136"/>
        <v>8.0000000000000071E-2</v>
      </c>
      <c r="I493" s="16">
        <f t="shared" si="140"/>
        <v>39.726027397260232</v>
      </c>
      <c r="K493" s="46"/>
      <c r="L493" s="16">
        <f t="shared" si="148"/>
        <v>7.64</v>
      </c>
      <c r="M493" s="16">
        <f t="shared" si="149"/>
        <v>7.43</v>
      </c>
      <c r="N493" s="28">
        <f t="shared" si="150"/>
        <v>0.19047619047619069</v>
      </c>
      <c r="O493" s="28">
        <f t="shared" si="141"/>
        <v>0.22441160372194927</v>
      </c>
      <c r="P493" s="28">
        <f t="shared" si="147"/>
        <v>0.22441160372194927</v>
      </c>
      <c r="Q493" s="28">
        <f t="shared" si="142"/>
        <v>0.22292346533725924</v>
      </c>
      <c r="T493" s="47"/>
      <c r="U493" s="41">
        <f t="shared" si="137"/>
        <v>7.519227921774025</v>
      </c>
      <c r="W493" s="41">
        <f t="shared" si="138"/>
        <v>7.5272197682818316</v>
      </c>
      <c r="Y493" s="41">
        <f t="shared" si="139"/>
        <v>-7.9918465078065992E-3</v>
      </c>
      <c r="Z493" s="41">
        <f t="shared" si="133"/>
        <v>3.9792272726221429E-3</v>
      </c>
      <c r="AD493" s="48"/>
      <c r="AE493" s="45">
        <f t="shared" si="143"/>
        <v>7.5609999999999982</v>
      </c>
      <c r="AF493" s="45">
        <f t="shared" si="144"/>
        <v>7.4155242565849544E-2</v>
      </c>
      <c r="AG493" s="27">
        <f t="shared" si="145"/>
        <v>7.7093104851316969</v>
      </c>
      <c r="AH493" s="27">
        <f t="shared" si="146"/>
        <v>7.4126895148682994</v>
      </c>
      <c r="AI493" s="49"/>
    </row>
    <row r="494" spans="1:35" x14ac:dyDescent="0.2">
      <c r="A494" s="14" t="s">
        <v>22</v>
      </c>
      <c r="B494" s="15">
        <v>40646</v>
      </c>
      <c r="C494" s="16">
        <v>7.55</v>
      </c>
      <c r="D494" s="16">
        <v>7.48</v>
      </c>
      <c r="E494" s="16">
        <v>7.55</v>
      </c>
      <c r="F494" s="16">
        <f t="shared" si="134"/>
        <v>9.9999999999999645E-2</v>
      </c>
      <c r="G494" s="14">
        <f t="shared" si="135"/>
        <v>9.9999999999999645E-2</v>
      </c>
      <c r="H494" s="14" t="str">
        <f t="shared" si="136"/>
        <v/>
      </c>
      <c r="I494" s="16">
        <f t="shared" si="140"/>
        <v>40.845070422535194</v>
      </c>
      <c r="K494" s="46"/>
      <c r="L494" s="16">
        <f t="shared" si="148"/>
        <v>7.72</v>
      </c>
      <c r="M494" s="16">
        <f t="shared" si="149"/>
        <v>7.43</v>
      </c>
      <c r="N494" s="28">
        <f t="shared" si="150"/>
        <v>0.41379310344827619</v>
      </c>
      <c r="O494" s="28">
        <f t="shared" si="141"/>
        <v>0.21839080459770258</v>
      </c>
      <c r="P494" s="28">
        <f t="shared" si="147"/>
        <v>0.21839080459770258</v>
      </c>
      <c r="Q494" s="28">
        <f t="shared" si="142"/>
        <v>0.26799037954210431</v>
      </c>
      <c r="T494" s="47"/>
      <c r="U494" s="41">
        <f t="shared" si="137"/>
        <v>7.5281784530056663</v>
      </c>
      <c r="W494" s="41">
        <f t="shared" si="138"/>
        <v>7.5317973497443784</v>
      </c>
      <c r="Y494" s="41">
        <f t="shared" si="139"/>
        <v>-3.6188967387120741E-3</v>
      </c>
      <c r="Z494" s="41">
        <f t="shared" si="133"/>
        <v>6.9719957177293282E-3</v>
      </c>
      <c r="AD494" s="48"/>
      <c r="AE494" s="45">
        <f t="shared" si="143"/>
        <v>7.5579999999999981</v>
      </c>
      <c r="AF494" s="45">
        <f t="shared" si="144"/>
        <v>7.8841613377707967E-2</v>
      </c>
      <c r="AG494" s="27">
        <f t="shared" si="145"/>
        <v>7.7156832267554138</v>
      </c>
      <c r="AH494" s="27">
        <f t="shared" si="146"/>
        <v>7.4003167732445823</v>
      </c>
      <c r="AI494" s="49"/>
    </row>
    <row r="495" spans="1:35" x14ac:dyDescent="0.2">
      <c r="A495" s="14" t="s">
        <v>22</v>
      </c>
      <c r="B495" s="15">
        <v>40645</v>
      </c>
      <c r="C495" s="16">
        <v>7.45</v>
      </c>
      <c r="D495" s="16">
        <v>7.45</v>
      </c>
      <c r="E495" s="16">
        <v>7.54</v>
      </c>
      <c r="F495" s="16">
        <f t="shared" si="134"/>
        <v>-3.0000000000000249E-2</v>
      </c>
      <c r="G495" s="14" t="str">
        <f t="shared" si="135"/>
        <v/>
      </c>
      <c r="H495" s="14">
        <f t="shared" si="136"/>
        <v>3.0000000000000249E-2</v>
      </c>
      <c r="I495" s="16">
        <f t="shared" si="140"/>
        <v>36.363636363636353</v>
      </c>
      <c r="K495" s="46"/>
      <c r="L495" s="16">
        <f t="shared" si="148"/>
        <v>7.72</v>
      </c>
      <c r="M495" s="16">
        <f t="shared" si="149"/>
        <v>7.43</v>
      </c>
      <c r="N495" s="28">
        <f t="shared" si="150"/>
        <v>6.8965517241380891E-2</v>
      </c>
      <c r="O495" s="28">
        <f t="shared" si="141"/>
        <v>0.16379310344827722</v>
      </c>
      <c r="P495" s="28">
        <f t="shared" si="147"/>
        <v>0.16379310344827722</v>
      </c>
      <c r="Q495" s="28">
        <f t="shared" si="142"/>
        <v>0.34870245194722332</v>
      </c>
      <c r="T495" s="47"/>
      <c r="U495" s="41">
        <f t="shared" si="137"/>
        <v>7.5242108990066958</v>
      </c>
      <c r="W495" s="41">
        <f t="shared" si="138"/>
        <v>7.5303411377239282</v>
      </c>
      <c r="Y495" s="41">
        <f t="shared" si="139"/>
        <v>-6.1302387172323947E-3</v>
      </c>
      <c r="Z495" s="41">
        <f t="shared" si="133"/>
        <v>9.6197188318396781E-3</v>
      </c>
      <c r="AD495" s="48"/>
      <c r="AE495" s="45">
        <f t="shared" si="143"/>
        <v>7.5410000000000013</v>
      </c>
      <c r="AF495" s="45">
        <f t="shared" si="144"/>
        <v>0.10944861808172809</v>
      </c>
      <c r="AG495" s="27">
        <f t="shared" si="145"/>
        <v>7.7598972361634573</v>
      </c>
      <c r="AH495" s="27">
        <f t="shared" si="146"/>
        <v>7.3221027638365452</v>
      </c>
      <c r="AI495" s="49"/>
    </row>
    <row r="496" spans="1:35" x14ac:dyDescent="0.2">
      <c r="A496" s="14" t="s">
        <v>22</v>
      </c>
      <c r="B496" s="15">
        <v>40644</v>
      </c>
      <c r="C496" s="16">
        <v>7.48</v>
      </c>
      <c r="D496" s="16">
        <v>7.48</v>
      </c>
      <c r="E496" s="16">
        <v>7.59</v>
      </c>
      <c r="F496" s="16">
        <f t="shared" si="134"/>
        <v>-2.9999999999999361E-2</v>
      </c>
      <c r="G496" s="14" t="str">
        <f t="shared" si="135"/>
        <v/>
      </c>
      <c r="H496" s="14">
        <f t="shared" si="136"/>
        <v>2.9999999999999361E-2</v>
      </c>
      <c r="I496" s="16">
        <f t="shared" si="140"/>
        <v>37.500000000000021</v>
      </c>
      <c r="K496" s="46"/>
      <c r="L496" s="16">
        <f t="shared" si="148"/>
        <v>7.72</v>
      </c>
      <c r="M496" s="16">
        <f t="shared" si="149"/>
        <v>7.43</v>
      </c>
      <c r="N496" s="28">
        <f t="shared" si="150"/>
        <v>0.1724137931034507</v>
      </c>
      <c r="O496" s="28">
        <f t="shared" si="141"/>
        <v>0.2308946877912402</v>
      </c>
      <c r="P496" s="28">
        <f t="shared" si="147"/>
        <v>0.2308946877912402</v>
      </c>
      <c r="Q496" s="28">
        <f t="shared" si="142"/>
        <v>0.47051924976741261</v>
      </c>
      <c r="T496" s="47"/>
      <c r="U496" s="41">
        <f t="shared" si="137"/>
        <v>7.5377037897351853</v>
      </c>
      <c r="W496" s="41">
        <f t="shared" si="138"/>
        <v>7.5367684287418424</v>
      </c>
      <c r="Y496" s="41">
        <f t="shared" si="139"/>
        <v>9.3536099334290412E-4</v>
      </c>
      <c r="Z496" s="41">
        <f t="shared" si="133"/>
        <v>1.3557208219107695E-2</v>
      </c>
      <c r="AD496" s="48"/>
      <c r="AE496" s="45">
        <f t="shared" si="143"/>
        <v>7.5290000000000008</v>
      </c>
      <c r="AF496" s="45">
        <f t="shared" si="144"/>
        <v>0.12999615378925633</v>
      </c>
      <c r="AG496" s="27">
        <f t="shared" si="145"/>
        <v>7.7889923075785132</v>
      </c>
      <c r="AH496" s="27">
        <f t="shared" si="146"/>
        <v>7.2690076924214884</v>
      </c>
      <c r="AI496" s="49"/>
    </row>
    <row r="497" spans="1:35" x14ac:dyDescent="0.2">
      <c r="A497" s="14" t="s">
        <v>22</v>
      </c>
      <c r="B497" s="15">
        <v>40641</v>
      </c>
      <c r="C497" s="16">
        <v>7.51</v>
      </c>
      <c r="D497" s="16">
        <v>7.46</v>
      </c>
      <c r="E497" s="16">
        <v>7.56</v>
      </c>
      <c r="F497" s="16">
        <f t="shared" si="134"/>
        <v>9.9999999999997868E-3</v>
      </c>
      <c r="G497" s="14">
        <f t="shared" si="135"/>
        <v>9.9999999999997868E-3</v>
      </c>
      <c r="H497" s="14" t="str">
        <f t="shared" si="136"/>
        <v/>
      </c>
      <c r="I497" s="16">
        <f t="shared" si="140"/>
        <v>37.499999999999972</v>
      </c>
      <c r="K497" s="46"/>
      <c r="L497" s="16">
        <f t="shared" si="148"/>
        <v>7.75</v>
      </c>
      <c r="M497" s="16">
        <f t="shared" si="149"/>
        <v>7.43</v>
      </c>
      <c r="N497" s="28">
        <f t="shared" si="150"/>
        <v>0.25</v>
      </c>
      <c r="O497" s="28">
        <f t="shared" si="141"/>
        <v>0.27712712712712695</v>
      </c>
      <c r="P497" s="28">
        <f t="shared" si="147"/>
        <v>0.27712712712712695</v>
      </c>
      <c r="Q497" s="28">
        <f t="shared" si="142"/>
        <v>0.57494747675075542</v>
      </c>
      <c r="T497" s="47"/>
      <c r="U497" s="41">
        <f t="shared" si="137"/>
        <v>7.548195387868855</v>
      </c>
      <c r="W497" s="41">
        <f t="shared" si="138"/>
        <v>7.5413099030411903</v>
      </c>
      <c r="Y497" s="41">
        <f t="shared" si="139"/>
        <v>6.8854848276647118E-3</v>
      </c>
      <c r="Z497" s="41">
        <f t="shared" si="133"/>
        <v>1.6712670025548892E-2</v>
      </c>
      <c r="AD497" s="48"/>
      <c r="AE497" s="45">
        <f t="shared" si="143"/>
        <v>7.519000000000001</v>
      </c>
      <c r="AF497" s="45">
        <f t="shared" si="144"/>
        <v>0.14063783274780642</v>
      </c>
      <c r="AG497" s="27">
        <f t="shared" si="145"/>
        <v>7.8002756654956142</v>
      </c>
      <c r="AH497" s="27">
        <f t="shared" si="146"/>
        <v>7.2377243345043878</v>
      </c>
      <c r="AI497" s="49"/>
    </row>
    <row r="498" spans="1:35" x14ac:dyDescent="0.2">
      <c r="A498" s="14" t="s">
        <v>22</v>
      </c>
      <c r="B498" s="15">
        <v>40640</v>
      </c>
      <c r="C498" s="16">
        <v>7.5</v>
      </c>
      <c r="D498" s="16">
        <v>7.47</v>
      </c>
      <c r="E498" s="16">
        <v>7.58</v>
      </c>
      <c r="F498" s="16">
        <f t="shared" si="134"/>
        <v>4.0000000000000036E-2</v>
      </c>
      <c r="G498" s="14">
        <f t="shared" si="135"/>
        <v>4.0000000000000036E-2</v>
      </c>
      <c r="H498" s="14" t="str">
        <f t="shared" si="136"/>
        <v/>
      </c>
      <c r="I498" s="16">
        <f t="shared" si="140"/>
        <v>52.380952380952394</v>
      </c>
      <c r="K498" s="46"/>
      <c r="L498" s="16">
        <f t="shared" si="148"/>
        <v>7.77</v>
      </c>
      <c r="M498" s="16">
        <f t="shared" si="149"/>
        <v>7.4</v>
      </c>
      <c r="N498" s="28">
        <f t="shared" si="150"/>
        <v>0.2702702702702699</v>
      </c>
      <c r="O498" s="28">
        <f t="shared" si="141"/>
        <v>0.44974617474617462</v>
      </c>
      <c r="P498" s="28">
        <f t="shared" si="147"/>
        <v>0.44974617474617462</v>
      </c>
      <c r="Q498" s="28">
        <f t="shared" si="142"/>
        <v>0.66211464391792263</v>
      </c>
      <c r="T498" s="47"/>
      <c r="U498" s="41">
        <f t="shared" si="137"/>
        <v>7.5551400038450112</v>
      </c>
      <c r="W498" s="41">
        <f t="shared" si="138"/>
        <v>7.5438146952844853</v>
      </c>
      <c r="Y498" s="41">
        <f t="shared" si="139"/>
        <v>1.1325308560525826E-2</v>
      </c>
      <c r="Z498" s="41">
        <f t="shared" si="133"/>
        <v>1.9169466325019934E-2</v>
      </c>
      <c r="AD498" s="48"/>
      <c r="AE498" s="45">
        <f t="shared" si="143"/>
        <v>7.5170000000000003</v>
      </c>
      <c r="AF498" s="45">
        <f t="shared" si="144"/>
        <v>0.14103545653487273</v>
      </c>
      <c r="AG498" s="27">
        <f t="shared" si="145"/>
        <v>7.7990709130697455</v>
      </c>
      <c r="AH498" s="27">
        <f t="shared" si="146"/>
        <v>7.2349290869302552</v>
      </c>
      <c r="AI498" s="49"/>
    </row>
    <row r="499" spans="1:35" x14ac:dyDescent="0.2">
      <c r="A499" s="14" t="s">
        <v>22</v>
      </c>
      <c r="B499" s="15">
        <v>40639</v>
      </c>
      <c r="C499" s="16">
        <v>7.46</v>
      </c>
      <c r="D499" s="16">
        <v>7.43</v>
      </c>
      <c r="E499" s="16">
        <v>7.62</v>
      </c>
      <c r="F499" s="16">
        <f t="shared" si="134"/>
        <v>-0.17999999999999972</v>
      </c>
      <c r="G499" s="14" t="str">
        <f t="shared" si="135"/>
        <v/>
      </c>
      <c r="H499" s="14">
        <f t="shared" si="136"/>
        <v>0.17999999999999972</v>
      </c>
      <c r="I499" s="16">
        <f t="shared" si="140"/>
        <v>52.941176470588232</v>
      </c>
      <c r="K499" s="46"/>
      <c r="L499" s="16">
        <f t="shared" si="148"/>
        <v>7.77</v>
      </c>
      <c r="M499" s="16">
        <f t="shared" si="149"/>
        <v>7.32</v>
      </c>
      <c r="N499" s="28">
        <f t="shared" si="150"/>
        <v>0.31111111111111089</v>
      </c>
      <c r="O499" s="28">
        <f t="shared" si="141"/>
        <v>0.62195116662329764</v>
      </c>
      <c r="P499" s="28">
        <f t="shared" si="147"/>
        <v>0.62195116662329764</v>
      </c>
      <c r="Q499" s="28">
        <f t="shared" si="142"/>
        <v>0.71290614970942845</v>
      </c>
      <c r="T499" s="47"/>
      <c r="U499" s="41">
        <f t="shared" si="137"/>
        <v>7.5651654590895578</v>
      </c>
      <c r="W499" s="41">
        <f t="shared" si="138"/>
        <v>7.547319870907244</v>
      </c>
      <c r="Y499" s="41">
        <f t="shared" si="139"/>
        <v>1.7845588182313854E-2</v>
      </c>
      <c r="Z499" s="41">
        <f t="shared" ref="Z499:Z562" si="151">AA$3*Y499+(1-AA$3)*Z500</f>
        <v>2.1130505766143462E-2</v>
      </c>
      <c r="AD499" s="48"/>
      <c r="AE499" s="45">
        <f t="shared" si="143"/>
        <v>7.5154999999999985</v>
      </c>
      <c r="AF499" s="45">
        <f t="shared" si="144"/>
        <v>0.14136742906341607</v>
      </c>
      <c r="AG499" s="27">
        <f t="shared" si="145"/>
        <v>7.7982348581268308</v>
      </c>
      <c r="AH499" s="27">
        <f t="shared" si="146"/>
        <v>7.2327651418731662</v>
      </c>
      <c r="AI499" s="49"/>
    </row>
    <row r="500" spans="1:35" x14ac:dyDescent="0.2">
      <c r="A500" s="14" t="s">
        <v>22</v>
      </c>
      <c r="B500" s="15">
        <v>40638</v>
      </c>
      <c r="C500" s="16">
        <v>7.64</v>
      </c>
      <c r="D500" s="16">
        <v>7.58</v>
      </c>
      <c r="E500" s="16">
        <v>7.64</v>
      </c>
      <c r="F500" s="16">
        <f t="shared" ref="F500:F563" si="152">C500-C501</f>
        <v>0</v>
      </c>
      <c r="G500" s="14" t="str">
        <f t="shared" ref="G500:G563" si="153">IF(F500&gt;0,F500,"")</f>
        <v/>
      </c>
      <c r="H500" s="14" t="str">
        <f t="shared" ref="H500:H563" si="154">IF(F500&lt;0,-F500,"")</f>
        <v/>
      </c>
      <c r="I500" s="16">
        <f t="shared" si="140"/>
        <v>74.71264367816093</v>
      </c>
      <c r="K500" s="46"/>
      <c r="L500" s="16">
        <f t="shared" si="148"/>
        <v>7.77</v>
      </c>
      <c r="M500" s="16">
        <f t="shared" si="149"/>
        <v>7.21</v>
      </c>
      <c r="N500" s="28">
        <f t="shared" si="150"/>
        <v>0.7678571428571429</v>
      </c>
      <c r="O500" s="28">
        <f t="shared" si="141"/>
        <v>0.77287709254922365</v>
      </c>
      <c r="P500" s="28">
        <f t="shared" si="147"/>
        <v>0.77287709254922365</v>
      </c>
      <c r="Q500" s="28">
        <f t="shared" si="142"/>
        <v>0.72833073119958391</v>
      </c>
      <c r="T500" s="47"/>
      <c r="U500" s="41">
        <f t="shared" ref="U500:U563" si="155">V$3*$C500+(1-V$3)*U501</f>
        <v>7.5842864516512956</v>
      </c>
      <c r="W500" s="41">
        <f t="shared" ref="W500:W563" si="156">X$3*$C500+(1-X$3)*W501</f>
        <v>7.5543054605798234</v>
      </c>
      <c r="Y500" s="41">
        <f t="shared" ref="Y500:Y563" si="157">U500-W500</f>
        <v>2.9980991071472118E-2</v>
      </c>
      <c r="Z500" s="41">
        <f t="shared" si="151"/>
        <v>2.1951735162100864E-2</v>
      </c>
      <c r="AD500" s="48"/>
      <c r="AE500" s="45">
        <f t="shared" si="143"/>
        <v>7.5229999999999988</v>
      </c>
      <c r="AF500" s="45">
        <f t="shared" si="144"/>
        <v>0.1422005625867914</v>
      </c>
      <c r="AG500" s="27">
        <f t="shared" si="145"/>
        <v>7.8074011251735813</v>
      </c>
      <c r="AH500" s="27">
        <f t="shared" si="146"/>
        <v>7.2385988748264163</v>
      </c>
      <c r="AI500" s="49"/>
    </row>
    <row r="501" spans="1:35" x14ac:dyDescent="0.2">
      <c r="A501" s="14" t="s">
        <v>22</v>
      </c>
      <c r="B501" s="15">
        <v>40637</v>
      </c>
      <c r="C501" s="16">
        <v>7.64</v>
      </c>
      <c r="D501" s="16">
        <v>7.56</v>
      </c>
      <c r="E501" s="16">
        <v>7.64</v>
      </c>
      <c r="F501" s="16">
        <f t="shared" si="152"/>
        <v>4.0000000000000036E-2</v>
      </c>
      <c r="G501" s="14">
        <f t="shared" si="153"/>
        <v>4.0000000000000036E-2</v>
      </c>
      <c r="H501" s="14" t="str">
        <f t="shared" si="154"/>
        <v/>
      </c>
      <c r="I501" s="16">
        <f t="shared" si="140"/>
        <v>74.71264367816093</v>
      </c>
      <c r="K501" s="46"/>
      <c r="L501" s="16">
        <f t="shared" si="148"/>
        <v>7.77</v>
      </c>
      <c r="M501" s="16">
        <f t="shared" si="149"/>
        <v>7.16</v>
      </c>
      <c r="N501" s="28">
        <f t="shared" si="150"/>
        <v>0.78688524590163933</v>
      </c>
      <c r="O501" s="28">
        <f t="shared" si="141"/>
        <v>0.75303582270795388</v>
      </c>
      <c r="P501" s="28">
        <f t="shared" si="147"/>
        <v>0.75303582270795388</v>
      </c>
      <c r="Q501" s="28">
        <f t="shared" si="142"/>
        <v>0.72190346083788748</v>
      </c>
      <c r="T501" s="47"/>
      <c r="U501" s="41">
        <f t="shared" si="155"/>
        <v>7.5741567155878951</v>
      </c>
      <c r="W501" s="41">
        <f t="shared" si="156"/>
        <v>7.5474498974262092</v>
      </c>
      <c r="Y501" s="41">
        <f t="shared" si="157"/>
        <v>2.6706818161685852E-2</v>
      </c>
      <c r="Z501" s="41">
        <f t="shared" si="151"/>
        <v>1.994442118475805E-2</v>
      </c>
      <c r="AD501" s="48"/>
      <c r="AE501" s="45">
        <f t="shared" si="143"/>
        <v>7.5224999999999991</v>
      </c>
      <c r="AF501" s="45">
        <f t="shared" si="144"/>
        <v>0.14180532430060577</v>
      </c>
      <c r="AG501" s="27">
        <f t="shared" si="145"/>
        <v>7.8061106486012104</v>
      </c>
      <c r="AH501" s="27">
        <f t="shared" si="146"/>
        <v>7.2388893513987878</v>
      </c>
      <c r="AI501" s="49"/>
    </row>
    <row r="502" spans="1:35" x14ac:dyDescent="0.2">
      <c r="A502" s="14" t="s">
        <v>22</v>
      </c>
      <c r="B502" s="15">
        <v>40634</v>
      </c>
      <c r="C502" s="16">
        <v>7.6</v>
      </c>
      <c r="D502" s="16">
        <v>7.56</v>
      </c>
      <c r="E502" s="16">
        <v>7.62</v>
      </c>
      <c r="F502" s="16">
        <f t="shared" si="152"/>
        <v>4.0000000000000036E-2</v>
      </c>
      <c r="G502" s="14">
        <f t="shared" si="153"/>
        <v>4.0000000000000036E-2</v>
      </c>
      <c r="H502" s="14" t="str">
        <f t="shared" si="154"/>
        <v/>
      </c>
      <c r="I502" s="16">
        <f t="shared" si="140"/>
        <v>67.777777777777757</v>
      </c>
      <c r="K502" s="46"/>
      <c r="L502" s="16">
        <f t="shared" si="148"/>
        <v>7.77</v>
      </c>
      <c r="M502" s="16">
        <f t="shared" si="149"/>
        <v>7.05</v>
      </c>
      <c r="N502" s="28">
        <f t="shared" si="150"/>
        <v>0.76388888888888895</v>
      </c>
      <c r="O502" s="28">
        <f t="shared" si="141"/>
        <v>0.71296296296296324</v>
      </c>
      <c r="P502" s="28">
        <f t="shared" si="147"/>
        <v>0.71296296296296324</v>
      </c>
      <c r="Q502" s="28">
        <f t="shared" si="142"/>
        <v>0.72870370370370419</v>
      </c>
      <c r="T502" s="47"/>
      <c r="U502" s="41">
        <f t="shared" si="155"/>
        <v>7.5621852093311484</v>
      </c>
      <c r="W502" s="41">
        <f t="shared" si="156"/>
        <v>7.5400458892203055</v>
      </c>
      <c r="Y502" s="41">
        <f t="shared" si="157"/>
        <v>2.2139320110842853E-2</v>
      </c>
      <c r="Z502" s="41">
        <f t="shared" si="151"/>
        <v>1.8253821940526098E-2</v>
      </c>
      <c r="AD502" s="48"/>
      <c r="AE502" s="45">
        <f t="shared" si="143"/>
        <v>7.5224999999999982</v>
      </c>
      <c r="AF502" s="45">
        <f t="shared" si="144"/>
        <v>0.1418053243006058</v>
      </c>
      <c r="AG502" s="27">
        <f t="shared" si="145"/>
        <v>7.8061106486012095</v>
      </c>
      <c r="AH502" s="27">
        <f t="shared" si="146"/>
        <v>7.2388893513987869</v>
      </c>
      <c r="AI502" s="49"/>
    </row>
    <row r="503" spans="1:35" x14ac:dyDescent="0.2">
      <c r="A503" s="14" t="s">
        <v>22</v>
      </c>
      <c r="B503" s="15">
        <v>40633</v>
      </c>
      <c r="C503" s="16">
        <v>7.56</v>
      </c>
      <c r="D503" s="16">
        <v>7.54</v>
      </c>
      <c r="E503" s="16">
        <v>7.61</v>
      </c>
      <c r="F503" s="16">
        <f t="shared" si="152"/>
        <v>2.9999999999999361E-2</v>
      </c>
      <c r="G503" s="14">
        <f t="shared" si="153"/>
        <v>2.9999999999999361E-2</v>
      </c>
      <c r="H503" s="14" t="str">
        <f t="shared" si="154"/>
        <v/>
      </c>
      <c r="I503" s="16">
        <f t="shared" si="140"/>
        <v>54.285714285714285</v>
      </c>
      <c r="K503" s="46"/>
      <c r="L503" s="16">
        <f t="shared" si="148"/>
        <v>7.77</v>
      </c>
      <c r="M503" s="16">
        <f t="shared" si="149"/>
        <v>7.05</v>
      </c>
      <c r="N503" s="28">
        <f t="shared" si="150"/>
        <v>0.70833333333333326</v>
      </c>
      <c r="O503" s="28">
        <f t="shared" si="141"/>
        <v>0.70370370370370416</v>
      </c>
      <c r="P503" s="28">
        <f t="shared" si="147"/>
        <v>0.70370370370370416</v>
      </c>
      <c r="Q503" s="28">
        <f t="shared" si="142"/>
        <v>0.75092592592592644</v>
      </c>
      <c r="T503" s="47"/>
      <c r="U503" s="41">
        <f t="shared" si="155"/>
        <v>7.5553097928459021</v>
      </c>
      <c r="W503" s="41">
        <f t="shared" si="156"/>
        <v>7.5352495603579301</v>
      </c>
      <c r="Y503" s="41">
        <f t="shared" si="157"/>
        <v>2.0060232487971952E-2</v>
      </c>
      <c r="Z503" s="41">
        <f t="shared" si="151"/>
        <v>1.7282447397946911E-2</v>
      </c>
      <c r="AD503" s="48"/>
      <c r="AE503" s="45">
        <f t="shared" si="143"/>
        <v>7.5254999999999983</v>
      </c>
      <c r="AF503" s="45">
        <f t="shared" si="144"/>
        <v>0.14403037874004215</v>
      </c>
      <c r="AG503" s="27">
        <f t="shared" si="145"/>
        <v>7.8135607574800829</v>
      </c>
      <c r="AH503" s="27">
        <f t="shared" si="146"/>
        <v>7.2374392425199137</v>
      </c>
      <c r="AI503" s="49"/>
    </row>
    <row r="504" spans="1:35" x14ac:dyDescent="0.2">
      <c r="A504" s="14" t="s">
        <v>22</v>
      </c>
      <c r="B504" s="15">
        <v>40632</v>
      </c>
      <c r="C504" s="16">
        <v>7.53</v>
      </c>
      <c r="D504" s="16">
        <v>7.53</v>
      </c>
      <c r="E504" s="16">
        <v>7.64</v>
      </c>
      <c r="F504" s="16">
        <f t="shared" si="152"/>
        <v>-4.9999999999999822E-2</v>
      </c>
      <c r="G504" s="14" t="str">
        <f t="shared" si="153"/>
        <v/>
      </c>
      <c r="H504" s="14">
        <f t="shared" si="154"/>
        <v>4.9999999999999822E-2</v>
      </c>
      <c r="I504" s="16">
        <f t="shared" si="140"/>
        <v>52.941176470588253</v>
      </c>
      <c r="K504" s="46"/>
      <c r="L504" s="16">
        <f t="shared" si="148"/>
        <v>7.77</v>
      </c>
      <c r="M504" s="16">
        <f t="shared" si="149"/>
        <v>7.05</v>
      </c>
      <c r="N504" s="28">
        <f t="shared" si="150"/>
        <v>0.66666666666666752</v>
      </c>
      <c r="O504" s="28">
        <f t="shared" si="141"/>
        <v>0.69907407407407474</v>
      </c>
      <c r="P504" s="28">
        <f t="shared" si="147"/>
        <v>0.69907407407407474</v>
      </c>
      <c r="Q504" s="28">
        <f t="shared" si="142"/>
        <v>0.77685185185185224</v>
      </c>
      <c r="T504" s="47"/>
      <c r="U504" s="41">
        <f t="shared" si="155"/>
        <v>7.5544570279087928</v>
      </c>
      <c r="W504" s="41">
        <f t="shared" si="156"/>
        <v>7.5332695251865651</v>
      </c>
      <c r="Y504" s="41">
        <f t="shared" si="157"/>
        <v>2.1187502722227691E-2</v>
      </c>
      <c r="Z504" s="41">
        <f t="shared" si="151"/>
        <v>1.6588001125440649E-2</v>
      </c>
      <c r="AD504" s="48"/>
      <c r="AE504" s="45">
        <f t="shared" si="143"/>
        <v>7.5304999999999982</v>
      </c>
      <c r="AF504" s="45">
        <f t="shared" si="144"/>
        <v>0.14684941266481111</v>
      </c>
      <c r="AG504" s="27">
        <f t="shared" si="145"/>
        <v>7.8241988253296206</v>
      </c>
      <c r="AH504" s="27">
        <f t="shared" si="146"/>
        <v>7.2368011746703758</v>
      </c>
      <c r="AI504" s="49"/>
    </row>
    <row r="505" spans="1:35" x14ac:dyDescent="0.2">
      <c r="A505" s="14" t="s">
        <v>22</v>
      </c>
      <c r="B505" s="15">
        <v>40631</v>
      </c>
      <c r="C505" s="16">
        <v>7.58</v>
      </c>
      <c r="D505" s="16">
        <v>7.52</v>
      </c>
      <c r="E505" s="16">
        <v>7.62</v>
      </c>
      <c r="F505" s="16">
        <f t="shared" si="152"/>
        <v>3.0000000000000249E-2</v>
      </c>
      <c r="G505" s="14">
        <f t="shared" si="153"/>
        <v>3.0000000000000249E-2</v>
      </c>
      <c r="H505" s="14" t="str">
        <f t="shared" si="154"/>
        <v/>
      </c>
      <c r="I505" s="16">
        <f t="shared" si="140"/>
        <v>48.648648648648638</v>
      </c>
      <c r="K505" s="46"/>
      <c r="L505" s="16">
        <f t="shared" si="148"/>
        <v>7.77</v>
      </c>
      <c r="M505" s="16">
        <f t="shared" si="149"/>
        <v>7.05</v>
      </c>
      <c r="N505" s="28">
        <f t="shared" si="150"/>
        <v>0.73611111111111172</v>
      </c>
      <c r="O505" s="28">
        <f t="shared" si="141"/>
        <v>0.74074074074074125</v>
      </c>
      <c r="P505" s="28">
        <f t="shared" si="147"/>
        <v>0.74074074074074125</v>
      </c>
      <c r="Q505" s="28">
        <f t="shared" si="142"/>
        <v>0.80277777777777803</v>
      </c>
      <c r="T505" s="47"/>
      <c r="U505" s="41">
        <f t="shared" si="155"/>
        <v>7.5589037602558458</v>
      </c>
      <c r="W505" s="41">
        <f t="shared" si="156"/>
        <v>7.5335310872014905</v>
      </c>
      <c r="Y505" s="41">
        <f t="shared" si="157"/>
        <v>2.537267305435531E-2</v>
      </c>
      <c r="Z505" s="41">
        <f t="shared" si="151"/>
        <v>1.5438125726243887E-2</v>
      </c>
      <c r="AD505" s="48"/>
      <c r="AE505" s="45">
        <f t="shared" si="143"/>
        <v>7.5364999999999993</v>
      </c>
      <c r="AF505" s="45">
        <f t="shared" si="144"/>
        <v>0.14914003486656424</v>
      </c>
      <c r="AG505" s="27">
        <f t="shared" si="145"/>
        <v>7.834780069733128</v>
      </c>
      <c r="AH505" s="27">
        <f t="shared" si="146"/>
        <v>7.2382199302668706</v>
      </c>
      <c r="AI505" s="49"/>
    </row>
    <row r="506" spans="1:35" x14ac:dyDescent="0.2">
      <c r="A506" s="14" t="s">
        <v>22</v>
      </c>
      <c r="B506" s="15">
        <v>40630</v>
      </c>
      <c r="C506" s="16">
        <v>7.55</v>
      </c>
      <c r="D506" s="16">
        <v>7.55</v>
      </c>
      <c r="E506" s="16">
        <v>7.62</v>
      </c>
      <c r="F506" s="16">
        <f t="shared" si="152"/>
        <v>-7.0000000000000284E-2</v>
      </c>
      <c r="G506" s="14" t="str">
        <f t="shared" si="153"/>
        <v/>
      </c>
      <c r="H506" s="14">
        <f t="shared" si="154"/>
        <v>7.0000000000000284E-2</v>
      </c>
      <c r="I506" s="16">
        <f t="shared" si="140"/>
        <v>46.36363636363636</v>
      </c>
      <c r="K506" s="46"/>
      <c r="L506" s="16">
        <f t="shared" si="148"/>
        <v>7.77</v>
      </c>
      <c r="M506" s="16">
        <f t="shared" si="149"/>
        <v>7.05</v>
      </c>
      <c r="N506" s="28">
        <f t="shared" si="150"/>
        <v>0.69444444444444464</v>
      </c>
      <c r="O506" s="28">
        <f t="shared" si="141"/>
        <v>0.78703703703703731</v>
      </c>
      <c r="P506" s="28">
        <f t="shared" si="147"/>
        <v>0.78703703703703731</v>
      </c>
      <c r="Q506" s="28">
        <f t="shared" si="142"/>
        <v>0.80746268656716447</v>
      </c>
      <c r="T506" s="47"/>
      <c r="U506" s="41">
        <f t="shared" si="155"/>
        <v>7.5550680803023633</v>
      </c>
      <c r="W506" s="41">
        <f t="shared" si="156"/>
        <v>7.5298135741776093</v>
      </c>
      <c r="Y506" s="41">
        <f t="shared" si="157"/>
        <v>2.5254506124753995E-2</v>
      </c>
      <c r="Z506" s="41">
        <f t="shared" si="151"/>
        <v>1.2954488894216029E-2</v>
      </c>
      <c r="AD506" s="48"/>
      <c r="AE506" s="45">
        <f t="shared" si="143"/>
        <v>7.5419999999999989</v>
      </c>
      <c r="AF506" s="45">
        <f t="shared" si="144"/>
        <v>0.1526302722267113</v>
      </c>
      <c r="AG506" s="27">
        <f t="shared" si="145"/>
        <v>7.8472605444534214</v>
      </c>
      <c r="AH506" s="27">
        <f t="shared" si="146"/>
        <v>7.2367394555465765</v>
      </c>
      <c r="AI506" s="49"/>
    </row>
    <row r="507" spans="1:35" x14ac:dyDescent="0.2">
      <c r="A507" s="14" t="s">
        <v>22</v>
      </c>
      <c r="B507" s="15">
        <v>40627</v>
      </c>
      <c r="C507" s="16">
        <v>7.62</v>
      </c>
      <c r="D507" s="16">
        <v>7.61</v>
      </c>
      <c r="E507" s="16">
        <v>7.72</v>
      </c>
      <c r="F507" s="16">
        <f t="shared" si="152"/>
        <v>-5.9999999999999609E-2</v>
      </c>
      <c r="G507" s="14" t="str">
        <f t="shared" si="153"/>
        <v/>
      </c>
      <c r="H507" s="14">
        <f t="shared" si="154"/>
        <v>5.9999999999999609E-2</v>
      </c>
      <c r="I507" s="16">
        <f t="shared" si="140"/>
        <v>49.038461538461561</v>
      </c>
      <c r="K507" s="46"/>
      <c r="L507" s="16">
        <f t="shared" si="148"/>
        <v>7.77</v>
      </c>
      <c r="M507" s="16">
        <f t="shared" si="149"/>
        <v>7.05</v>
      </c>
      <c r="N507" s="28">
        <f t="shared" si="150"/>
        <v>0.7916666666666673</v>
      </c>
      <c r="O507" s="28">
        <f t="shared" si="141"/>
        <v>0.8240740740740744</v>
      </c>
      <c r="P507" s="28">
        <f t="shared" si="147"/>
        <v>0.8240740740740744</v>
      </c>
      <c r="Q507" s="28">
        <f t="shared" si="142"/>
        <v>0.78407960199005011</v>
      </c>
      <c r="T507" s="47"/>
      <c r="U507" s="41">
        <f t="shared" si="155"/>
        <v>7.5559895494482472</v>
      </c>
      <c r="W507" s="41">
        <f t="shared" si="156"/>
        <v>7.5281986601118183</v>
      </c>
      <c r="Y507" s="41">
        <f t="shared" si="157"/>
        <v>2.7790889336428926E-2</v>
      </c>
      <c r="Z507" s="41">
        <f t="shared" si="151"/>
        <v>9.8794845865815377E-3</v>
      </c>
      <c r="AD507" s="48"/>
      <c r="AE507" s="45">
        <f t="shared" si="143"/>
        <v>7.5454999999999997</v>
      </c>
      <c r="AF507" s="45">
        <f t="shared" si="144"/>
        <v>0.1535732724141802</v>
      </c>
      <c r="AG507" s="27">
        <f t="shared" si="145"/>
        <v>7.8526465448283602</v>
      </c>
      <c r="AH507" s="27">
        <f t="shared" si="146"/>
        <v>7.2383534551716391</v>
      </c>
      <c r="AI507" s="49"/>
    </row>
    <row r="508" spans="1:35" x14ac:dyDescent="0.2">
      <c r="A508" s="14" t="s">
        <v>22</v>
      </c>
      <c r="B508" s="15">
        <v>40626</v>
      </c>
      <c r="C508" s="16">
        <v>7.68</v>
      </c>
      <c r="D508" s="16">
        <v>7.64</v>
      </c>
      <c r="E508" s="16">
        <v>7.72</v>
      </c>
      <c r="F508" s="16">
        <f t="shared" si="152"/>
        <v>4.9999999999999822E-2</v>
      </c>
      <c r="G508" s="14">
        <f t="shared" si="153"/>
        <v>4.9999999999999822E-2</v>
      </c>
      <c r="H508" s="14" t="str">
        <f t="shared" si="154"/>
        <v/>
      </c>
      <c r="I508" s="16">
        <f t="shared" si="140"/>
        <v>50.999999999999979</v>
      </c>
      <c r="K508" s="46"/>
      <c r="L508" s="16">
        <f t="shared" si="148"/>
        <v>7.77</v>
      </c>
      <c r="M508" s="16">
        <f t="shared" si="149"/>
        <v>7.05</v>
      </c>
      <c r="N508" s="28">
        <f t="shared" si="150"/>
        <v>0.87500000000000011</v>
      </c>
      <c r="O508" s="28">
        <f t="shared" si="141"/>
        <v>0.83333333333333348</v>
      </c>
      <c r="P508" s="28">
        <f t="shared" si="147"/>
        <v>0.83333333333333348</v>
      </c>
      <c r="Q508" s="28">
        <f t="shared" si="142"/>
        <v>0.71180210060807103</v>
      </c>
      <c r="T508" s="47"/>
      <c r="U508" s="41">
        <f t="shared" si="155"/>
        <v>7.5443512857115644</v>
      </c>
      <c r="W508" s="41">
        <f t="shared" si="156"/>
        <v>7.5208545529207633</v>
      </c>
      <c r="Y508" s="41">
        <f t="shared" si="157"/>
        <v>2.3496732790801111E-2</v>
      </c>
      <c r="Z508" s="41">
        <f t="shared" si="151"/>
        <v>5.4016333991196881E-3</v>
      </c>
      <c r="AD508" s="48"/>
      <c r="AE508" s="45">
        <f t="shared" si="143"/>
        <v>7.5449999999999999</v>
      </c>
      <c r="AF508" s="45">
        <f t="shared" si="144"/>
        <v>0.15334601396841066</v>
      </c>
      <c r="AG508" s="27">
        <f t="shared" si="145"/>
        <v>7.8516920279368216</v>
      </c>
      <c r="AH508" s="27">
        <f t="shared" si="146"/>
        <v>7.2383079720631782</v>
      </c>
      <c r="AI508" s="49"/>
    </row>
    <row r="509" spans="1:35" x14ac:dyDescent="0.2">
      <c r="A509" s="14" t="s">
        <v>22</v>
      </c>
      <c r="B509" s="15">
        <v>40625</v>
      </c>
      <c r="C509" s="16">
        <v>7.63</v>
      </c>
      <c r="D509" s="16">
        <v>7.63</v>
      </c>
      <c r="E509" s="16">
        <v>7.7</v>
      </c>
      <c r="F509" s="16">
        <f t="shared" si="152"/>
        <v>-9.9999999999997868E-3</v>
      </c>
      <c r="G509" s="14" t="str">
        <f t="shared" si="153"/>
        <v/>
      </c>
      <c r="H509" s="14">
        <f t="shared" si="154"/>
        <v>9.9999999999997868E-3</v>
      </c>
      <c r="I509" s="16">
        <f t="shared" si="140"/>
        <v>48.421052631578931</v>
      </c>
      <c r="K509" s="46"/>
      <c r="L509" s="16">
        <f t="shared" si="148"/>
        <v>7.77</v>
      </c>
      <c r="M509" s="16">
        <f t="shared" si="149"/>
        <v>7.05</v>
      </c>
      <c r="N509" s="28">
        <f t="shared" si="150"/>
        <v>0.80555555555555591</v>
      </c>
      <c r="O509" s="28">
        <f t="shared" si="141"/>
        <v>0.82870370370370405</v>
      </c>
      <c r="P509" s="28">
        <f t="shared" si="147"/>
        <v>0.82870370370370405</v>
      </c>
      <c r="Q509" s="28">
        <f t="shared" si="142"/>
        <v>0.61279712548369303</v>
      </c>
      <c r="T509" s="47"/>
      <c r="U509" s="41">
        <f t="shared" si="155"/>
        <v>7.5196878831136678</v>
      </c>
      <c r="W509" s="41">
        <f t="shared" si="156"/>
        <v>7.5081229171544246</v>
      </c>
      <c r="Y509" s="41">
        <f t="shared" si="157"/>
        <v>1.1564965959243168E-2</v>
      </c>
      <c r="Z509" s="41">
        <f t="shared" si="151"/>
        <v>8.7785855119933099E-4</v>
      </c>
      <c r="AD509" s="48"/>
      <c r="AE509" s="45">
        <f t="shared" si="143"/>
        <v>7.5379999999999994</v>
      </c>
      <c r="AF509" s="45">
        <f t="shared" si="144"/>
        <v>0.15018655066283401</v>
      </c>
      <c r="AG509" s="27">
        <f t="shared" si="145"/>
        <v>7.8383731013256677</v>
      </c>
      <c r="AH509" s="27">
        <f t="shared" si="146"/>
        <v>7.2376268986743311</v>
      </c>
      <c r="AI509" s="49"/>
    </row>
    <row r="510" spans="1:35" x14ac:dyDescent="0.2">
      <c r="A510" s="14" t="s">
        <v>22</v>
      </c>
      <c r="B510" s="15">
        <v>40624</v>
      </c>
      <c r="C510" s="16">
        <v>7.64</v>
      </c>
      <c r="D510" s="16">
        <v>7.6</v>
      </c>
      <c r="E510" s="16">
        <v>7.75</v>
      </c>
      <c r="F510" s="16">
        <f t="shared" si="152"/>
        <v>-3.0000000000000249E-2</v>
      </c>
      <c r="G510" s="14" t="str">
        <f t="shared" si="153"/>
        <v/>
      </c>
      <c r="H510" s="14">
        <f t="shared" si="154"/>
        <v>3.0000000000000249E-2</v>
      </c>
      <c r="I510" s="16">
        <f t="shared" si="140"/>
        <v>49.47368421052628</v>
      </c>
      <c r="K510" s="46"/>
      <c r="L510" s="16">
        <f t="shared" si="148"/>
        <v>7.77</v>
      </c>
      <c r="M510" s="16">
        <f t="shared" si="149"/>
        <v>7.05</v>
      </c>
      <c r="N510" s="28">
        <f t="shared" si="150"/>
        <v>0.81944444444444453</v>
      </c>
      <c r="O510" s="28">
        <f t="shared" si="141"/>
        <v>0.76416528468767309</v>
      </c>
      <c r="P510" s="28">
        <f t="shared" si="147"/>
        <v>0.76416528468767309</v>
      </c>
      <c r="Q510" s="28">
        <f t="shared" si="142"/>
        <v>0.48915359101926309</v>
      </c>
      <c r="T510" s="47"/>
      <c r="U510" s="41">
        <f t="shared" si="155"/>
        <v>7.4996311345888804</v>
      </c>
      <c r="W510" s="41">
        <f t="shared" si="156"/>
        <v>7.4983727505267783</v>
      </c>
      <c r="Y510" s="41">
        <f t="shared" si="157"/>
        <v>1.2583840621021025E-3</v>
      </c>
      <c r="Z510" s="41">
        <f t="shared" si="151"/>
        <v>-1.793918300811628E-3</v>
      </c>
      <c r="AD510" s="48"/>
      <c r="AE510" s="45">
        <f t="shared" si="143"/>
        <v>7.5334999999999992</v>
      </c>
      <c r="AF510" s="45">
        <f t="shared" si="144"/>
        <v>0.14870356418055353</v>
      </c>
      <c r="AG510" s="27">
        <f t="shared" si="145"/>
        <v>7.8309071283611065</v>
      </c>
      <c r="AH510" s="27">
        <f t="shared" si="146"/>
        <v>7.2360928716388919</v>
      </c>
      <c r="AI510" s="49"/>
    </row>
    <row r="511" spans="1:35" x14ac:dyDescent="0.2">
      <c r="A511" s="14" t="s">
        <v>22</v>
      </c>
      <c r="B511" s="15">
        <v>40623</v>
      </c>
      <c r="C511" s="16">
        <v>7.67</v>
      </c>
      <c r="D511" s="16">
        <v>7.4</v>
      </c>
      <c r="E511" s="16">
        <v>7.77</v>
      </c>
      <c r="F511" s="16">
        <f t="shared" si="152"/>
        <v>0.20999999999999996</v>
      </c>
      <c r="G511" s="14">
        <f t="shared" si="153"/>
        <v>0.20999999999999996</v>
      </c>
      <c r="H511" s="14" t="str">
        <f t="shared" si="154"/>
        <v/>
      </c>
      <c r="I511" s="16">
        <f t="shared" si="140"/>
        <v>48.958333333333307</v>
      </c>
      <c r="K511" s="46"/>
      <c r="L511" s="16">
        <f t="shared" si="148"/>
        <v>7.77</v>
      </c>
      <c r="M511" s="16">
        <f t="shared" si="149"/>
        <v>7.05</v>
      </c>
      <c r="N511" s="28">
        <f t="shared" si="150"/>
        <v>0.8611111111111116</v>
      </c>
      <c r="O511" s="28">
        <f t="shared" si="141"/>
        <v>0.67012161415146532</v>
      </c>
      <c r="P511" s="28">
        <f t="shared" si="147"/>
        <v>0.67012161415146532</v>
      </c>
      <c r="Q511" s="28">
        <f t="shared" si="142"/>
        <v>0.39711272696347349</v>
      </c>
      <c r="T511" s="47"/>
      <c r="U511" s="41">
        <f t="shared" si="155"/>
        <v>7.4741095226959491</v>
      </c>
      <c r="W511" s="41">
        <f t="shared" si="156"/>
        <v>7.4870425705689199</v>
      </c>
      <c r="Y511" s="41">
        <f t="shared" si="157"/>
        <v>-1.2933047872970782E-2</v>
      </c>
      <c r="Z511" s="41">
        <f t="shared" si="151"/>
        <v>-2.5569938915400606E-3</v>
      </c>
      <c r="AD511" s="48"/>
      <c r="AE511" s="45">
        <f t="shared" si="143"/>
        <v>7.5275000000000007</v>
      </c>
      <c r="AF511" s="45">
        <f t="shared" si="144"/>
        <v>0.14669270602180604</v>
      </c>
      <c r="AG511" s="27">
        <f t="shared" si="145"/>
        <v>7.8208854120436131</v>
      </c>
      <c r="AH511" s="27">
        <f t="shared" si="146"/>
        <v>7.2341145879563884</v>
      </c>
      <c r="AI511" s="49"/>
    </row>
    <row r="512" spans="1:35" x14ac:dyDescent="0.2">
      <c r="A512" s="14" t="s">
        <v>22</v>
      </c>
      <c r="B512" s="15">
        <v>40620</v>
      </c>
      <c r="C512" s="16">
        <v>7.46</v>
      </c>
      <c r="D512" s="16">
        <v>7.32</v>
      </c>
      <c r="E512" s="16">
        <v>7.55</v>
      </c>
      <c r="F512" s="16">
        <f t="shared" si="152"/>
        <v>4.9999999999999822E-2</v>
      </c>
      <c r="G512" s="14">
        <f t="shared" si="153"/>
        <v>4.9999999999999822E-2</v>
      </c>
      <c r="H512" s="14" t="str">
        <f t="shared" si="154"/>
        <v/>
      </c>
      <c r="I512" s="16">
        <f t="shared" si="140"/>
        <v>40.243902439024389</v>
      </c>
      <c r="K512" s="46"/>
      <c r="L512" s="16">
        <f t="shared" si="148"/>
        <v>7.72</v>
      </c>
      <c r="M512" s="16">
        <f t="shared" si="149"/>
        <v>7.05</v>
      </c>
      <c r="N512" s="28">
        <f t="shared" si="150"/>
        <v>0.61194029850746301</v>
      </c>
      <c r="O512" s="28">
        <f t="shared" si="141"/>
        <v>0.4626865671641795</v>
      </c>
      <c r="P512" s="28">
        <f t="shared" si="147"/>
        <v>0.4626865671641795</v>
      </c>
      <c r="Q512" s="28">
        <f t="shared" si="142"/>
        <v>0.31052430156907784</v>
      </c>
      <c r="T512" s="47"/>
      <c r="U512" s="41">
        <f t="shared" si="155"/>
        <v>7.4384930722770299</v>
      </c>
      <c r="W512" s="41">
        <f t="shared" si="156"/>
        <v>7.4724059762144339</v>
      </c>
      <c r="Y512" s="41">
        <f t="shared" si="157"/>
        <v>-3.3912903937403982E-2</v>
      </c>
      <c r="Z512" s="41">
        <f t="shared" si="151"/>
        <v>3.701960381762015E-5</v>
      </c>
      <c r="AD512" s="48"/>
      <c r="AE512" s="45">
        <f t="shared" si="143"/>
        <v>7.5250000000000012</v>
      </c>
      <c r="AF512" s="45">
        <f t="shared" si="144"/>
        <v>0.14465476141489439</v>
      </c>
      <c r="AG512" s="27">
        <f t="shared" si="145"/>
        <v>7.8143095228297899</v>
      </c>
      <c r="AH512" s="27">
        <f t="shared" si="146"/>
        <v>7.2356904771702126</v>
      </c>
      <c r="AI512" s="49"/>
    </row>
    <row r="513" spans="1:35" x14ac:dyDescent="0.2">
      <c r="A513" s="14" t="s">
        <v>22</v>
      </c>
      <c r="B513" s="15">
        <v>40619</v>
      </c>
      <c r="C513" s="16">
        <v>7.41</v>
      </c>
      <c r="D513" s="16">
        <v>7.21</v>
      </c>
      <c r="E513" s="16">
        <v>7.45</v>
      </c>
      <c r="F513" s="16">
        <f t="shared" si="152"/>
        <v>0.20000000000000018</v>
      </c>
      <c r="G513" s="14">
        <f t="shared" si="153"/>
        <v>0.20000000000000018</v>
      </c>
      <c r="H513" s="14" t="str">
        <f t="shared" si="154"/>
        <v/>
      </c>
      <c r="I513" s="16">
        <f t="shared" si="140"/>
        <v>37.179487179487168</v>
      </c>
      <c r="K513" s="46"/>
      <c r="L513" s="16">
        <f t="shared" si="148"/>
        <v>7.72</v>
      </c>
      <c r="M513" s="16">
        <f t="shared" si="149"/>
        <v>7.05</v>
      </c>
      <c r="N513" s="28">
        <f t="shared" si="150"/>
        <v>0.53731343283582145</v>
      </c>
      <c r="O513" s="28">
        <f t="shared" si="141"/>
        <v>0.33830845771144319</v>
      </c>
      <c r="P513" s="28">
        <f t="shared" si="147"/>
        <v>0.33830845771144319</v>
      </c>
      <c r="Q513" s="28">
        <f t="shared" si="142"/>
        <v>0.28849980864906244</v>
      </c>
      <c r="T513" s="47"/>
      <c r="U513" s="41">
        <f t="shared" si="155"/>
        <v>7.4345827217819451</v>
      </c>
      <c r="W513" s="41">
        <f t="shared" si="156"/>
        <v>7.4733984543115888</v>
      </c>
      <c r="Y513" s="41">
        <f t="shared" si="157"/>
        <v>-3.8815732529643654E-2</v>
      </c>
      <c r="Z513" s="41">
        <f t="shared" si="151"/>
        <v>8.5245004891230207E-3</v>
      </c>
      <c r="AD513" s="48"/>
      <c r="AE513" s="45">
        <f t="shared" si="143"/>
        <v>7.5365000000000011</v>
      </c>
      <c r="AF513" s="45">
        <f t="shared" si="144"/>
        <v>0.14813085431469036</v>
      </c>
      <c r="AG513" s="27">
        <f t="shared" si="145"/>
        <v>7.8327617086293815</v>
      </c>
      <c r="AH513" s="27">
        <f t="shared" si="146"/>
        <v>7.2402382913706207</v>
      </c>
      <c r="AI513" s="49"/>
    </row>
    <row r="514" spans="1:35" x14ac:dyDescent="0.2">
      <c r="A514" s="14" t="s">
        <v>22</v>
      </c>
      <c r="B514" s="15">
        <v>40618</v>
      </c>
      <c r="C514" s="16">
        <v>7.21</v>
      </c>
      <c r="D514" s="16">
        <v>7.16</v>
      </c>
      <c r="E514" s="16">
        <v>7.34</v>
      </c>
      <c r="F514" s="16">
        <f t="shared" si="152"/>
        <v>0</v>
      </c>
      <c r="G514" s="14" t="str">
        <f t="shared" si="153"/>
        <v/>
      </c>
      <c r="H514" s="14" t="str">
        <f t="shared" si="154"/>
        <v/>
      </c>
      <c r="I514" s="16">
        <f t="shared" si="140"/>
        <v>24.615384615384627</v>
      </c>
      <c r="K514" s="46"/>
      <c r="L514" s="16">
        <f t="shared" si="148"/>
        <v>7.72</v>
      </c>
      <c r="M514" s="16">
        <f t="shared" si="149"/>
        <v>7.05</v>
      </c>
      <c r="N514" s="28">
        <f t="shared" si="150"/>
        <v>0.23880597014925398</v>
      </c>
      <c r="O514" s="28">
        <f t="shared" si="141"/>
        <v>0.210486031381554</v>
      </c>
      <c r="P514" s="28">
        <f t="shared" si="147"/>
        <v>0.210486031381554</v>
      </c>
      <c r="Q514" s="28">
        <f t="shared" si="142"/>
        <v>0.28905878532744211</v>
      </c>
      <c r="T514" s="47"/>
      <c r="U514" s="41">
        <f t="shared" si="155"/>
        <v>7.4390523075604804</v>
      </c>
      <c r="W514" s="41">
        <f t="shared" si="156"/>
        <v>7.4784703306565161</v>
      </c>
      <c r="Y514" s="41">
        <f t="shared" si="157"/>
        <v>-3.9418023096035704E-2</v>
      </c>
      <c r="Z514" s="41">
        <f t="shared" si="151"/>
        <v>2.035955874381469E-2</v>
      </c>
      <c r="AD514" s="48"/>
      <c r="AE514" s="45">
        <f t="shared" si="143"/>
        <v>7.5525000000000002</v>
      </c>
      <c r="AF514" s="45">
        <f t="shared" si="144"/>
        <v>0.15086003446904031</v>
      </c>
      <c r="AG514" s="27">
        <f t="shared" si="145"/>
        <v>7.8542200689380808</v>
      </c>
      <c r="AH514" s="27">
        <f t="shared" si="146"/>
        <v>7.2507799310619196</v>
      </c>
      <c r="AI514" s="49"/>
    </row>
    <row r="515" spans="1:35" x14ac:dyDescent="0.2">
      <c r="A515" s="14" t="s">
        <v>22</v>
      </c>
      <c r="B515" s="15">
        <v>40617</v>
      </c>
      <c r="C515" s="16">
        <v>7.21</v>
      </c>
      <c r="D515" s="16">
        <v>7.05</v>
      </c>
      <c r="E515" s="16">
        <v>7.25</v>
      </c>
      <c r="F515" s="16">
        <f t="shared" si="152"/>
        <v>-7.0000000000000284E-2</v>
      </c>
      <c r="G515" s="14" t="str">
        <f t="shared" si="153"/>
        <v/>
      </c>
      <c r="H515" s="14">
        <f t="shared" si="154"/>
        <v>7.0000000000000284E-2</v>
      </c>
      <c r="I515" s="16">
        <f t="shared" si="140"/>
        <v>24.615384615384627</v>
      </c>
      <c r="K515" s="46"/>
      <c r="L515" s="16">
        <f t="shared" si="148"/>
        <v>7.72</v>
      </c>
      <c r="M515" s="16">
        <f t="shared" si="149"/>
        <v>7.05</v>
      </c>
      <c r="N515" s="28">
        <f t="shared" si="150"/>
        <v>0.23880597014925398</v>
      </c>
      <c r="O515" s="28">
        <f t="shared" si="141"/>
        <v>0.30396096440872561</v>
      </c>
      <c r="P515" s="28">
        <f t="shared" si="147"/>
        <v>0.30396096440872561</v>
      </c>
      <c r="Q515" s="28">
        <f t="shared" si="142"/>
        <v>0.34696157905113145</v>
      </c>
      <c r="T515" s="47"/>
      <c r="U515" s="41">
        <f t="shared" si="155"/>
        <v>7.4806981816623859</v>
      </c>
      <c r="W515" s="41">
        <f t="shared" si="156"/>
        <v>7.4999479571090371</v>
      </c>
      <c r="Y515" s="41">
        <f t="shared" si="157"/>
        <v>-1.9249775446651185E-2</v>
      </c>
      <c r="Z515" s="41">
        <f t="shared" si="151"/>
        <v>3.5303954203777285E-2</v>
      </c>
      <c r="AD515" s="48"/>
      <c r="AE515" s="45">
        <f t="shared" si="143"/>
        <v>7.5765000000000002</v>
      </c>
      <c r="AF515" s="45">
        <f t="shared" si="144"/>
        <v>0.13138778482035546</v>
      </c>
      <c r="AG515" s="27">
        <f t="shared" si="145"/>
        <v>7.8392755696407113</v>
      </c>
      <c r="AH515" s="27">
        <f t="shared" si="146"/>
        <v>7.3137244303592892</v>
      </c>
      <c r="AI515" s="49"/>
    </row>
    <row r="516" spans="1:35" x14ac:dyDescent="0.2">
      <c r="A516" s="14" t="s">
        <v>22</v>
      </c>
      <c r="B516" s="15">
        <v>40616</v>
      </c>
      <c r="C516" s="16">
        <v>7.28</v>
      </c>
      <c r="D516" s="16">
        <v>7.22</v>
      </c>
      <c r="E516" s="16">
        <v>7.47</v>
      </c>
      <c r="F516" s="16">
        <f t="shared" si="152"/>
        <v>-0.1899999999999995</v>
      </c>
      <c r="G516" s="14" t="str">
        <f t="shared" si="153"/>
        <v/>
      </c>
      <c r="H516" s="14">
        <f t="shared" si="154"/>
        <v>0.1899999999999995</v>
      </c>
      <c r="I516" s="16">
        <f t="shared" ref="I516:I553" si="158">100-100/(1+SUM(G516:G529)/SUM(H516:H529))</f>
        <v>30.000000000000071</v>
      </c>
      <c r="K516" s="46"/>
      <c r="L516" s="16">
        <f t="shared" si="148"/>
        <v>7.72</v>
      </c>
      <c r="M516" s="16">
        <f t="shared" si="149"/>
        <v>7.2</v>
      </c>
      <c r="N516" s="28">
        <f t="shared" si="150"/>
        <v>0.1538461538461541</v>
      </c>
      <c r="O516" s="28">
        <f t="shared" ref="O516:O564" si="159">AVERAGE(N516:N518)</f>
        <v>0.23717948717948686</v>
      </c>
      <c r="P516" s="28">
        <f t="shared" si="147"/>
        <v>0.23717948717948686</v>
      </c>
      <c r="Q516" s="28">
        <f t="shared" ref="Q516:Q560" si="160">AVERAGE(P516:P520)</f>
        <v>0.39121989121989148</v>
      </c>
      <c r="T516" s="47"/>
      <c r="U516" s="41">
        <f t="shared" si="155"/>
        <v>7.5299160328737287</v>
      </c>
      <c r="W516" s="41">
        <f t="shared" si="156"/>
        <v>7.5231437936777592</v>
      </c>
      <c r="Y516" s="41">
        <f t="shared" si="157"/>
        <v>6.7722391959694761E-3</v>
      </c>
      <c r="Z516" s="41">
        <f t="shared" si="151"/>
        <v>4.8942386616384399E-2</v>
      </c>
      <c r="AD516" s="48"/>
      <c r="AE516" s="45">
        <f t="shared" ref="AE516:AE547" si="161">AVERAGE(C516:C535)</f>
        <v>7.5970000000000013</v>
      </c>
      <c r="AF516" s="45">
        <f t="shared" ref="AF516:AF547" si="162">STDEVP(C516:C535)</f>
        <v>0.10109896141899787</v>
      </c>
      <c r="AG516" s="27">
        <f t="shared" si="145"/>
        <v>7.7991979228379966</v>
      </c>
      <c r="AH516" s="27">
        <f t="shared" si="146"/>
        <v>7.394802077162006</v>
      </c>
      <c r="AI516" s="49"/>
    </row>
    <row r="517" spans="1:35" x14ac:dyDescent="0.2">
      <c r="A517" s="14" t="s">
        <v>22</v>
      </c>
      <c r="B517" s="15">
        <v>40613</v>
      </c>
      <c r="C517" s="16">
        <v>7.47</v>
      </c>
      <c r="D517" s="16">
        <v>7.2</v>
      </c>
      <c r="E517" s="16">
        <v>7.5</v>
      </c>
      <c r="F517" s="16">
        <f t="shared" si="152"/>
        <v>0</v>
      </c>
      <c r="G517" s="14" t="str">
        <f t="shared" si="153"/>
        <v/>
      </c>
      <c r="H517" s="14" t="str">
        <f t="shared" si="154"/>
        <v/>
      </c>
      <c r="I517" s="16">
        <f t="shared" si="158"/>
        <v>35.29411764705884</v>
      </c>
      <c r="K517" s="46"/>
      <c r="L517" s="16">
        <f t="shared" si="148"/>
        <v>7.72</v>
      </c>
      <c r="M517" s="16">
        <f t="shared" si="149"/>
        <v>7.2</v>
      </c>
      <c r="N517" s="28">
        <f t="shared" si="150"/>
        <v>0.51923076923076883</v>
      </c>
      <c r="O517" s="28">
        <f t="shared" si="159"/>
        <v>0.35256410256410264</v>
      </c>
      <c r="P517" s="28">
        <f t="shared" si="147"/>
        <v>0.35256410256410264</v>
      </c>
      <c r="Q517" s="28">
        <f t="shared" si="160"/>
        <v>0.45489510489510526</v>
      </c>
      <c r="T517" s="47"/>
      <c r="U517" s="41">
        <f t="shared" si="155"/>
        <v>7.5753553115780434</v>
      </c>
      <c r="W517" s="41">
        <f t="shared" si="156"/>
        <v>7.5425952971719799</v>
      </c>
      <c r="Y517" s="41">
        <f t="shared" si="157"/>
        <v>3.2760014406063576E-2</v>
      </c>
      <c r="Z517" s="41">
        <f t="shared" si="151"/>
        <v>5.9484923471488121E-2</v>
      </c>
      <c r="AD517" s="48"/>
      <c r="AE517" s="45">
        <f t="shared" si="161"/>
        <v>7.6100000000000012</v>
      </c>
      <c r="AF517" s="45">
        <f t="shared" si="162"/>
        <v>7.2041654617311685E-2</v>
      </c>
      <c r="AG517" s="27">
        <f t="shared" si="145"/>
        <v>7.7540833092346242</v>
      </c>
      <c r="AH517" s="27">
        <f t="shared" si="146"/>
        <v>7.4659166907653782</v>
      </c>
      <c r="AI517" s="49"/>
    </row>
    <row r="518" spans="1:35" x14ac:dyDescent="0.2">
      <c r="A518" s="14" t="s">
        <v>22</v>
      </c>
      <c r="B518" s="15">
        <v>40612</v>
      </c>
      <c r="C518" s="16">
        <v>7.47</v>
      </c>
      <c r="D518" s="16">
        <v>7.46</v>
      </c>
      <c r="E518" s="16">
        <v>7.6</v>
      </c>
      <c r="F518" s="16">
        <f t="shared" si="152"/>
        <v>-0.14000000000000057</v>
      </c>
      <c r="G518" s="14" t="str">
        <f t="shared" si="153"/>
        <v/>
      </c>
      <c r="H518" s="14">
        <f t="shared" si="154"/>
        <v>0.14000000000000057</v>
      </c>
      <c r="I518" s="16">
        <f t="shared" si="158"/>
        <v>31.034482758620697</v>
      </c>
      <c r="K518" s="46"/>
      <c r="L518" s="16">
        <f t="shared" si="148"/>
        <v>7.72</v>
      </c>
      <c r="M518" s="16">
        <f t="shared" si="149"/>
        <v>7.46</v>
      </c>
      <c r="N518" s="28">
        <f t="shared" si="150"/>
        <v>3.8461538461537673E-2</v>
      </c>
      <c r="O518" s="28">
        <f t="shared" si="159"/>
        <v>0.34110334110334151</v>
      </c>
      <c r="P518" s="28">
        <f t="shared" si="147"/>
        <v>0.34110334110334151</v>
      </c>
      <c r="Q518" s="28">
        <f t="shared" si="160"/>
        <v>0.50559440559440616</v>
      </c>
      <c r="T518" s="47"/>
      <c r="U518" s="41">
        <f t="shared" si="155"/>
        <v>7.5945108227740512</v>
      </c>
      <c r="W518" s="41">
        <f t="shared" si="156"/>
        <v>7.5484029209457386</v>
      </c>
      <c r="Y518" s="41">
        <f t="shared" si="157"/>
        <v>4.6107901828312592E-2</v>
      </c>
      <c r="Z518" s="41">
        <f t="shared" si="151"/>
        <v>6.6166150737844251E-2</v>
      </c>
      <c r="AD518" s="48"/>
      <c r="AE518" s="45">
        <f t="shared" si="161"/>
        <v>7.605500000000001</v>
      </c>
      <c r="AF518" s="45">
        <f t="shared" si="162"/>
        <v>8.2672546833879659E-2</v>
      </c>
      <c r="AG518" s="27">
        <f t="shared" si="145"/>
        <v>7.7708450936677602</v>
      </c>
      <c r="AH518" s="27">
        <f t="shared" si="146"/>
        <v>7.4401549063322419</v>
      </c>
      <c r="AI518" s="49"/>
    </row>
    <row r="519" spans="1:35" x14ac:dyDescent="0.2">
      <c r="A519" s="14" t="s">
        <v>22</v>
      </c>
      <c r="B519" s="15">
        <v>40611</v>
      </c>
      <c r="C519" s="16">
        <v>7.61</v>
      </c>
      <c r="D519" s="16">
        <v>7.61</v>
      </c>
      <c r="E519" s="16">
        <v>7.69</v>
      </c>
      <c r="F519" s="16">
        <f t="shared" si="152"/>
        <v>-1.9999999999999574E-2</v>
      </c>
      <c r="G519" s="14" t="str">
        <f t="shared" si="153"/>
        <v/>
      </c>
      <c r="H519" s="14">
        <f t="shared" si="154"/>
        <v>1.9999999999999574E-2</v>
      </c>
      <c r="I519" s="16">
        <f t="shared" si="158"/>
        <v>37.500000000000021</v>
      </c>
      <c r="K519" s="46"/>
      <c r="L519" s="16">
        <f t="shared" si="148"/>
        <v>7.75</v>
      </c>
      <c r="M519" s="16">
        <f t="shared" si="149"/>
        <v>7.47</v>
      </c>
      <c r="N519" s="28">
        <f t="shared" si="150"/>
        <v>0.50000000000000155</v>
      </c>
      <c r="O519" s="28">
        <f t="shared" si="159"/>
        <v>0.50000000000000056</v>
      </c>
      <c r="P519" s="28">
        <f t="shared" si="147"/>
        <v>0.50000000000000056</v>
      </c>
      <c r="Q519" s="28">
        <f t="shared" si="160"/>
        <v>0.5705723905723914</v>
      </c>
      <c r="T519" s="47"/>
      <c r="U519" s="41">
        <f t="shared" si="155"/>
        <v>7.6171491541875156</v>
      </c>
      <c r="W519" s="41">
        <f t="shared" si="156"/>
        <v>7.5546751546213979</v>
      </c>
      <c r="Y519" s="41">
        <f t="shared" si="157"/>
        <v>6.2473999566117655E-2</v>
      </c>
      <c r="Z519" s="41">
        <f t="shared" si="151"/>
        <v>7.1180712965227155E-2</v>
      </c>
      <c r="AD519" s="48"/>
      <c r="AE519" s="45">
        <f t="shared" si="161"/>
        <v>7.6004999999999994</v>
      </c>
      <c r="AF519" s="45">
        <f t="shared" si="162"/>
        <v>9.3084638904601336E-2</v>
      </c>
      <c r="AG519" s="27">
        <f t="shared" si="145"/>
        <v>7.7866692778092021</v>
      </c>
      <c r="AH519" s="27">
        <f t="shared" si="146"/>
        <v>7.4143307221907966</v>
      </c>
      <c r="AI519" s="49"/>
    </row>
    <row r="520" spans="1:35" x14ac:dyDescent="0.2">
      <c r="A520" s="14" t="s">
        <v>22</v>
      </c>
      <c r="B520" s="15">
        <v>40610</v>
      </c>
      <c r="C520" s="16">
        <v>7.63</v>
      </c>
      <c r="D520" s="16">
        <v>7.62</v>
      </c>
      <c r="E520" s="16">
        <v>7.68</v>
      </c>
      <c r="F520" s="16">
        <f t="shared" si="152"/>
        <v>-9.9999999999997868E-3</v>
      </c>
      <c r="G520" s="14" t="str">
        <f t="shared" si="153"/>
        <v/>
      </c>
      <c r="H520" s="14">
        <f t="shared" si="154"/>
        <v>9.9999999999997868E-3</v>
      </c>
      <c r="I520" s="16">
        <f t="shared" si="158"/>
        <v>43.999999999999972</v>
      </c>
      <c r="K520" s="46"/>
      <c r="L520" s="16">
        <f t="shared" si="148"/>
        <v>7.8</v>
      </c>
      <c r="M520" s="16">
        <f t="shared" si="149"/>
        <v>7.47</v>
      </c>
      <c r="N520" s="28">
        <f t="shared" si="150"/>
        <v>0.4848484848484852</v>
      </c>
      <c r="O520" s="28">
        <f t="shared" si="159"/>
        <v>0.52525252525252564</v>
      </c>
      <c r="P520" s="28">
        <f t="shared" si="147"/>
        <v>0.52525252525252564</v>
      </c>
      <c r="Q520" s="28">
        <f t="shared" si="160"/>
        <v>0.60538720538720636</v>
      </c>
      <c r="T520" s="47"/>
      <c r="U520" s="41">
        <f t="shared" si="155"/>
        <v>7.6184490004034267</v>
      </c>
      <c r="W520" s="41">
        <f t="shared" si="156"/>
        <v>7.5502491669911098</v>
      </c>
      <c r="Y520" s="41">
        <f t="shared" si="157"/>
        <v>6.8199833412316835E-2</v>
      </c>
      <c r="Z520" s="41">
        <f t="shared" si="151"/>
        <v>7.3357391315004516E-2</v>
      </c>
      <c r="AD520" s="48"/>
      <c r="AE520" s="45">
        <f t="shared" si="161"/>
        <v>7.5890000000000004</v>
      </c>
      <c r="AF520" s="45">
        <f t="shared" si="162"/>
        <v>0.10468524251297327</v>
      </c>
      <c r="AG520" s="27">
        <f t="shared" si="145"/>
        <v>7.7983704850259468</v>
      </c>
      <c r="AH520" s="27">
        <f t="shared" si="146"/>
        <v>7.3796295149740541</v>
      </c>
      <c r="AI520" s="49"/>
    </row>
    <row r="521" spans="1:35" x14ac:dyDescent="0.2">
      <c r="A521" s="14" t="s">
        <v>22</v>
      </c>
      <c r="B521" s="15">
        <v>40609</v>
      </c>
      <c r="C521" s="16">
        <v>7.64</v>
      </c>
      <c r="D521" s="16">
        <v>7.62</v>
      </c>
      <c r="E521" s="16">
        <v>7.68</v>
      </c>
      <c r="F521" s="16">
        <f t="shared" si="152"/>
        <v>-2.0000000000000462E-2</v>
      </c>
      <c r="G521" s="14" t="str">
        <f t="shared" si="153"/>
        <v/>
      </c>
      <c r="H521" s="14">
        <f t="shared" si="154"/>
        <v>2.0000000000000462E-2</v>
      </c>
      <c r="I521" s="16">
        <f t="shared" si="158"/>
        <v>51.785714285714242</v>
      </c>
      <c r="K521" s="46"/>
      <c r="L521" s="16">
        <f t="shared" si="148"/>
        <v>7.8</v>
      </c>
      <c r="M521" s="16">
        <f t="shared" si="149"/>
        <v>7.47</v>
      </c>
      <c r="N521" s="28">
        <f t="shared" si="150"/>
        <v>0.5151515151515148</v>
      </c>
      <c r="O521" s="28">
        <f t="shared" si="159"/>
        <v>0.55555555555555614</v>
      </c>
      <c r="P521" s="28">
        <f t="shared" si="147"/>
        <v>0.55555555555555614</v>
      </c>
      <c r="Q521" s="28">
        <f t="shared" si="160"/>
        <v>0.62922558922559024</v>
      </c>
      <c r="T521" s="47"/>
      <c r="U521" s="41">
        <f t="shared" si="155"/>
        <v>7.6163488186585955</v>
      </c>
      <c r="W521" s="41">
        <f t="shared" si="156"/>
        <v>7.543869100350399</v>
      </c>
      <c r="Y521" s="41">
        <f t="shared" si="157"/>
        <v>7.2479718308196439E-2</v>
      </c>
      <c r="Z521" s="41">
        <f t="shared" si="151"/>
        <v>7.4646780790676437E-2</v>
      </c>
      <c r="AD521" s="48"/>
      <c r="AE521" s="45">
        <f t="shared" si="161"/>
        <v>7.5765000000000002</v>
      </c>
      <c r="AF521" s="45">
        <f t="shared" si="162"/>
        <v>0.11359027247084159</v>
      </c>
      <c r="AG521" s="27">
        <f t="shared" si="145"/>
        <v>7.8036805449416837</v>
      </c>
      <c r="AH521" s="27">
        <f t="shared" si="146"/>
        <v>7.3493194550583167</v>
      </c>
      <c r="AI521" s="49"/>
    </row>
    <row r="522" spans="1:35" x14ac:dyDescent="0.2">
      <c r="A522" s="14" t="s">
        <v>22</v>
      </c>
      <c r="B522" s="15">
        <v>40606</v>
      </c>
      <c r="C522" s="16">
        <v>7.66</v>
      </c>
      <c r="D522" s="16">
        <v>7.65</v>
      </c>
      <c r="E522" s="16">
        <v>7.68</v>
      </c>
      <c r="F522" s="16">
        <f t="shared" si="152"/>
        <v>0</v>
      </c>
      <c r="G522" s="14" t="str">
        <f t="shared" si="153"/>
        <v/>
      </c>
      <c r="H522" s="14" t="str">
        <f t="shared" si="154"/>
        <v/>
      </c>
      <c r="I522" s="16">
        <f t="shared" si="158"/>
        <v>59.67741935483869</v>
      </c>
      <c r="K522" s="46"/>
      <c r="L522" s="16">
        <f t="shared" si="148"/>
        <v>7.8</v>
      </c>
      <c r="M522" s="16">
        <f t="shared" si="149"/>
        <v>7.47</v>
      </c>
      <c r="N522" s="28">
        <f t="shared" si="150"/>
        <v>0.5757575757575768</v>
      </c>
      <c r="O522" s="28">
        <f t="shared" si="159"/>
        <v>0.60606060606060719</v>
      </c>
      <c r="P522" s="28">
        <f t="shared" si="147"/>
        <v>0.60606060606060719</v>
      </c>
      <c r="Q522" s="28">
        <f t="shared" si="160"/>
        <v>0.62478114478114599</v>
      </c>
      <c r="T522" s="47"/>
      <c r="U522" s="41">
        <f t="shared" si="155"/>
        <v>7.6120486038692494</v>
      </c>
      <c r="W522" s="41">
        <f t="shared" si="156"/>
        <v>7.5361786283784307</v>
      </c>
      <c r="Y522" s="41">
        <f t="shared" si="157"/>
        <v>7.5869975490818753E-2</v>
      </c>
      <c r="Z522" s="41">
        <f t="shared" si="151"/>
        <v>7.5188546411296422E-2</v>
      </c>
      <c r="AD522" s="48"/>
      <c r="AE522" s="45">
        <f t="shared" si="161"/>
        <v>7.5654999999999983</v>
      </c>
      <c r="AF522" s="45">
        <f t="shared" si="162"/>
        <v>0.11749361684789535</v>
      </c>
      <c r="AG522" s="27">
        <f t="shared" si="145"/>
        <v>7.8004872336957893</v>
      </c>
      <c r="AH522" s="27">
        <f t="shared" si="146"/>
        <v>7.3305127663042073</v>
      </c>
      <c r="AI522" s="49"/>
    </row>
    <row r="523" spans="1:35" x14ac:dyDescent="0.2">
      <c r="A523" s="14" t="s">
        <v>22</v>
      </c>
      <c r="B523" s="15">
        <v>40605</v>
      </c>
      <c r="C523" s="16">
        <v>7.66</v>
      </c>
      <c r="D523" s="16">
        <v>7.66</v>
      </c>
      <c r="E523" s="16">
        <v>7.72</v>
      </c>
      <c r="F523" s="16">
        <f t="shared" si="152"/>
        <v>9.9999999999997868E-3</v>
      </c>
      <c r="G523" s="14">
        <f t="shared" si="153"/>
        <v>9.9999999999997868E-3</v>
      </c>
      <c r="H523" s="14" t="str">
        <f t="shared" si="154"/>
        <v/>
      </c>
      <c r="I523" s="16">
        <f t="shared" si="158"/>
        <v>67.948717948717928</v>
      </c>
      <c r="K523" s="46"/>
      <c r="L523" s="16">
        <f t="shared" si="148"/>
        <v>7.8</v>
      </c>
      <c r="M523" s="16">
        <f t="shared" si="149"/>
        <v>7.47</v>
      </c>
      <c r="N523" s="28">
        <f t="shared" si="150"/>
        <v>0.5757575757575768</v>
      </c>
      <c r="O523" s="28">
        <f t="shared" si="159"/>
        <v>0.66599326599326725</v>
      </c>
      <c r="P523" s="28">
        <f t="shared" si="147"/>
        <v>0.66599326599326725</v>
      </c>
      <c r="Q523" s="28">
        <f t="shared" si="160"/>
        <v>0.60002292427824444</v>
      </c>
      <c r="T523" s="47"/>
      <c r="U523" s="41">
        <f t="shared" si="155"/>
        <v>7.6033301682091139</v>
      </c>
      <c r="W523" s="41">
        <f t="shared" si="156"/>
        <v>7.5262729186487052</v>
      </c>
      <c r="Y523" s="41">
        <f t="shared" si="157"/>
        <v>7.7057249560408714E-2</v>
      </c>
      <c r="Z523" s="41">
        <f t="shared" si="151"/>
        <v>7.5018189141415836E-2</v>
      </c>
      <c r="AD523" s="48"/>
      <c r="AE523" s="45">
        <f t="shared" si="161"/>
        <v>7.5490000000000013</v>
      </c>
      <c r="AF523" s="45">
        <f t="shared" si="162"/>
        <v>0.12593252161375965</v>
      </c>
      <c r="AG523" s="27">
        <f t="shared" si="145"/>
        <v>7.8008650432275202</v>
      </c>
      <c r="AH523" s="27">
        <f t="shared" si="146"/>
        <v>7.2971349567724824</v>
      </c>
      <c r="AI523" s="49"/>
    </row>
    <row r="524" spans="1:35" x14ac:dyDescent="0.2">
      <c r="A524" s="14" t="s">
        <v>22</v>
      </c>
      <c r="B524" s="15">
        <v>40604</v>
      </c>
      <c r="C524" s="16">
        <v>7.65</v>
      </c>
      <c r="D524" s="16">
        <v>7.62</v>
      </c>
      <c r="E524" s="16">
        <v>7.7</v>
      </c>
      <c r="F524" s="16">
        <f t="shared" si="152"/>
        <v>-4.0000000000000036E-2</v>
      </c>
      <c r="G524" s="14" t="str">
        <f t="shared" si="153"/>
        <v/>
      </c>
      <c r="H524" s="14">
        <f t="shared" si="154"/>
        <v>4.0000000000000036E-2</v>
      </c>
      <c r="I524" s="16">
        <f t="shared" si="158"/>
        <v>67.948717948717928</v>
      </c>
      <c r="K524" s="46"/>
      <c r="L524" s="16">
        <f t="shared" si="148"/>
        <v>7.8</v>
      </c>
      <c r="M524" s="16">
        <f t="shared" si="149"/>
        <v>7.35</v>
      </c>
      <c r="N524" s="28">
        <f t="shared" si="150"/>
        <v>0.66666666666666796</v>
      </c>
      <c r="O524" s="28">
        <f t="shared" si="159"/>
        <v>0.67407407407407527</v>
      </c>
      <c r="P524" s="28">
        <f t="shared" si="147"/>
        <v>0.67407407407407527</v>
      </c>
      <c r="Q524" s="28">
        <f t="shared" si="160"/>
        <v>0.55333108184172097</v>
      </c>
      <c r="T524" s="47"/>
      <c r="U524" s="41">
        <f t="shared" si="155"/>
        <v>7.5930265624289532</v>
      </c>
      <c r="W524" s="41">
        <f t="shared" si="156"/>
        <v>7.5155747521406013</v>
      </c>
      <c r="Y524" s="41">
        <f t="shared" si="157"/>
        <v>7.7451810288351908E-2</v>
      </c>
      <c r="Z524" s="41">
        <f t="shared" si="151"/>
        <v>7.4508424036667603E-2</v>
      </c>
      <c r="AD524" s="48"/>
      <c r="AE524" s="45">
        <f t="shared" si="161"/>
        <v>7.5325000000000015</v>
      </c>
      <c r="AF524" s="45">
        <f t="shared" si="162"/>
        <v>0.13179055353097216</v>
      </c>
      <c r="AG524" s="27">
        <f t="shared" si="145"/>
        <v>7.796081107061946</v>
      </c>
      <c r="AH524" s="27">
        <f t="shared" si="146"/>
        <v>7.268918892938057</v>
      </c>
      <c r="AI524" s="49"/>
    </row>
    <row r="525" spans="1:35" x14ac:dyDescent="0.2">
      <c r="A525" s="14" t="s">
        <v>22</v>
      </c>
      <c r="B525" s="15">
        <v>40603</v>
      </c>
      <c r="C525" s="16">
        <v>7.69</v>
      </c>
      <c r="D525" s="16">
        <v>7.61</v>
      </c>
      <c r="E525" s="16">
        <v>7.69</v>
      </c>
      <c r="F525" s="16">
        <f t="shared" si="152"/>
        <v>7.0000000000000284E-2</v>
      </c>
      <c r="G525" s="14">
        <f t="shared" si="153"/>
        <v>7.0000000000000284E-2</v>
      </c>
      <c r="H525" s="14" t="str">
        <f t="shared" si="154"/>
        <v/>
      </c>
      <c r="I525" s="16">
        <f t="shared" si="158"/>
        <v>70.666666666666657</v>
      </c>
      <c r="K525" s="46"/>
      <c r="L525" s="16">
        <f t="shared" si="148"/>
        <v>7.8</v>
      </c>
      <c r="M525" s="16">
        <f t="shared" si="149"/>
        <v>7.35</v>
      </c>
      <c r="N525" s="28">
        <f t="shared" si="150"/>
        <v>0.75555555555555687</v>
      </c>
      <c r="O525" s="28">
        <f t="shared" si="159"/>
        <v>0.6444444444444456</v>
      </c>
      <c r="P525" s="28">
        <f t="shared" si="147"/>
        <v>0.6444444444444456</v>
      </c>
      <c r="Q525" s="28">
        <f t="shared" si="160"/>
        <v>0.51905180038918697</v>
      </c>
      <c r="T525" s="47"/>
      <c r="U525" s="41">
        <f t="shared" si="155"/>
        <v>7.5826677555978534</v>
      </c>
      <c r="W525" s="41">
        <f t="shared" si="156"/>
        <v>7.5048207323118499</v>
      </c>
      <c r="Y525" s="41">
        <f t="shared" si="157"/>
        <v>7.7847023286003569E-2</v>
      </c>
      <c r="Z525" s="41">
        <f t="shared" si="151"/>
        <v>7.3772577473746534E-2</v>
      </c>
      <c r="AD525" s="48"/>
      <c r="AE525" s="45">
        <f t="shared" si="161"/>
        <v>7.5165000000000006</v>
      </c>
      <c r="AF525" s="45">
        <f t="shared" si="162"/>
        <v>0.13591449517987417</v>
      </c>
      <c r="AG525" s="27">
        <f t="shared" si="145"/>
        <v>7.7883289903597488</v>
      </c>
      <c r="AH525" s="27">
        <f t="shared" si="146"/>
        <v>7.2446710096402525</v>
      </c>
      <c r="AI525" s="49"/>
    </row>
    <row r="526" spans="1:35" x14ac:dyDescent="0.2">
      <c r="A526" s="14" t="s">
        <v>22</v>
      </c>
      <c r="B526" s="15">
        <v>40602</v>
      </c>
      <c r="C526" s="16">
        <v>7.62</v>
      </c>
      <c r="D526" s="16">
        <v>7.59</v>
      </c>
      <c r="E526" s="16">
        <v>7.65</v>
      </c>
      <c r="F526" s="16">
        <f t="shared" si="152"/>
        <v>9.9999999999997868E-3</v>
      </c>
      <c r="G526" s="14">
        <f t="shared" si="153"/>
        <v>9.9999999999997868E-3</v>
      </c>
      <c r="H526" s="14" t="str">
        <f t="shared" si="154"/>
        <v/>
      </c>
      <c r="I526" s="16">
        <f t="shared" si="158"/>
        <v>67.647058823529392</v>
      </c>
      <c r="K526" s="46"/>
      <c r="L526" s="16">
        <f t="shared" si="148"/>
        <v>7.8</v>
      </c>
      <c r="M526" s="16">
        <f t="shared" si="149"/>
        <v>7.35</v>
      </c>
      <c r="N526" s="28">
        <f t="shared" si="150"/>
        <v>0.60000000000000075</v>
      </c>
      <c r="O526" s="28">
        <f t="shared" si="159"/>
        <v>0.53333333333333421</v>
      </c>
      <c r="P526" s="28">
        <f t="shared" si="147"/>
        <v>0.53333333333333421</v>
      </c>
      <c r="Q526" s="28">
        <f t="shared" si="160"/>
        <v>0.51261189109213467</v>
      </c>
      <c r="T526" s="47"/>
      <c r="U526" s="41">
        <f t="shared" si="155"/>
        <v>7.5631528020701904</v>
      </c>
      <c r="W526" s="41">
        <f t="shared" si="156"/>
        <v>7.4900063908967978</v>
      </c>
      <c r="Y526" s="41">
        <f t="shared" si="157"/>
        <v>7.31464111733926E-2</v>
      </c>
      <c r="Z526" s="41">
        <f t="shared" si="151"/>
        <v>7.2753966020682265E-2</v>
      </c>
      <c r="AD526" s="48"/>
      <c r="AE526" s="45">
        <f t="shared" si="161"/>
        <v>7.4995000000000003</v>
      </c>
      <c r="AF526" s="45">
        <f t="shared" si="162"/>
        <v>0.13440517103147498</v>
      </c>
      <c r="AG526" s="27">
        <f t="shared" si="145"/>
        <v>7.76831034206295</v>
      </c>
      <c r="AH526" s="27">
        <f t="shared" si="146"/>
        <v>7.2306896579370505</v>
      </c>
      <c r="AI526" s="49"/>
    </row>
    <row r="527" spans="1:35" x14ac:dyDescent="0.2">
      <c r="A527" s="14" t="s">
        <v>22</v>
      </c>
      <c r="B527" s="15">
        <v>40599</v>
      </c>
      <c r="C527" s="16">
        <v>7.61</v>
      </c>
      <c r="D527" s="16">
        <v>7.55</v>
      </c>
      <c r="E527" s="16">
        <v>7.65</v>
      </c>
      <c r="F527" s="16">
        <f t="shared" si="152"/>
        <v>7.0000000000000284E-2</v>
      </c>
      <c r="G527" s="14">
        <f t="shared" si="153"/>
        <v>7.0000000000000284E-2</v>
      </c>
      <c r="H527" s="14" t="str">
        <f t="shared" si="154"/>
        <v/>
      </c>
      <c r="I527" s="16">
        <f t="shared" si="158"/>
        <v>63.380281690140841</v>
      </c>
      <c r="K527" s="46"/>
      <c r="L527" s="16">
        <f t="shared" si="148"/>
        <v>7.8</v>
      </c>
      <c r="M527" s="16">
        <f t="shared" si="149"/>
        <v>7.35</v>
      </c>
      <c r="N527" s="28">
        <f t="shared" si="150"/>
        <v>0.57777777777777906</v>
      </c>
      <c r="O527" s="28">
        <f t="shared" si="159"/>
        <v>0.48226950354609999</v>
      </c>
      <c r="P527" s="28">
        <f t="shared" si="147"/>
        <v>0.48226950354609999</v>
      </c>
      <c r="Q527" s="28">
        <f t="shared" si="160"/>
        <v>0.55696563258873344</v>
      </c>
      <c r="T527" s="47"/>
      <c r="U527" s="41">
        <f t="shared" si="155"/>
        <v>7.5528169479011336</v>
      </c>
      <c r="W527" s="41">
        <f t="shared" si="156"/>
        <v>7.4796069021685412</v>
      </c>
      <c r="Y527" s="41">
        <f t="shared" si="157"/>
        <v>7.3210045732592377E-2</v>
      </c>
      <c r="Z527" s="41">
        <f t="shared" si="151"/>
        <v>7.2655854732504688E-2</v>
      </c>
      <c r="AD527" s="48"/>
      <c r="AE527" s="45">
        <f t="shared" si="161"/>
        <v>7.4865000000000013</v>
      </c>
      <c r="AF527" s="45">
        <f t="shared" si="162"/>
        <v>0.13469502589182733</v>
      </c>
      <c r="AG527" s="27">
        <f t="shared" ref="AG527:AG547" si="163">AE527+2*AF527</f>
        <v>7.7558900517836555</v>
      </c>
      <c r="AH527" s="27">
        <f t="shared" ref="AH527:AH547" si="164">AE527-2*AF527</f>
        <v>7.217109948216347</v>
      </c>
      <c r="AI527" s="49"/>
    </row>
    <row r="528" spans="1:35" x14ac:dyDescent="0.2">
      <c r="A528" s="14" t="s">
        <v>22</v>
      </c>
      <c r="B528" s="15">
        <v>40598</v>
      </c>
      <c r="C528" s="16">
        <v>7.54</v>
      </c>
      <c r="D528" s="16">
        <v>7.54</v>
      </c>
      <c r="E528" s="16">
        <v>7.6</v>
      </c>
      <c r="F528" s="16">
        <f t="shared" si="152"/>
        <v>0</v>
      </c>
      <c r="G528" s="14" t="str">
        <f t="shared" si="153"/>
        <v/>
      </c>
      <c r="H528" s="14" t="str">
        <f t="shared" si="154"/>
        <v/>
      </c>
      <c r="I528" s="16">
        <f t="shared" si="158"/>
        <v>64.383561643835591</v>
      </c>
      <c r="K528" s="46"/>
      <c r="L528" s="16">
        <f t="shared" si="148"/>
        <v>7.8</v>
      </c>
      <c r="M528" s="16">
        <f t="shared" si="149"/>
        <v>7.35</v>
      </c>
      <c r="N528" s="28">
        <f t="shared" si="150"/>
        <v>0.42222222222222294</v>
      </c>
      <c r="O528" s="28">
        <f t="shared" si="159"/>
        <v>0.43253405381064974</v>
      </c>
      <c r="P528" s="28">
        <f t="shared" si="147"/>
        <v>0.43253405381064974</v>
      </c>
      <c r="Q528" s="28">
        <f t="shared" si="160"/>
        <v>0.63114388718065861</v>
      </c>
      <c r="T528" s="47"/>
      <c r="U528" s="41">
        <f t="shared" si="155"/>
        <v>7.5424200293377037</v>
      </c>
      <c r="W528" s="41">
        <f t="shared" si="156"/>
        <v>7.4691754543420243</v>
      </c>
      <c r="Y528" s="41">
        <f t="shared" si="157"/>
        <v>7.3244574995679379E-2</v>
      </c>
      <c r="Z528" s="41">
        <f t="shared" si="151"/>
        <v>7.2517306982482765E-2</v>
      </c>
      <c r="AD528" s="48"/>
      <c r="AE528" s="45">
        <f t="shared" si="161"/>
        <v>7.4745000000000008</v>
      </c>
      <c r="AF528" s="45">
        <f t="shared" si="162"/>
        <v>0.13384599358964774</v>
      </c>
      <c r="AG528" s="27">
        <f t="shared" si="163"/>
        <v>7.7421919871792966</v>
      </c>
      <c r="AH528" s="27">
        <f t="shared" si="164"/>
        <v>7.206808012820705</v>
      </c>
      <c r="AI528" s="49"/>
    </row>
    <row r="529" spans="1:35" x14ac:dyDescent="0.2">
      <c r="A529" s="14" t="s">
        <v>22</v>
      </c>
      <c r="B529" s="15">
        <v>40597</v>
      </c>
      <c r="C529" s="16">
        <v>7.54</v>
      </c>
      <c r="D529" s="16">
        <v>7.47</v>
      </c>
      <c r="E529" s="16">
        <v>7.57</v>
      </c>
      <c r="F529" s="16">
        <f t="shared" si="152"/>
        <v>2.0000000000000462E-2</v>
      </c>
      <c r="G529" s="14">
        <f t="shared" si="153"/>
        <v>2.0000000000000462E-2</v>
      </c>
      <c r="H529" s="14" t="str">
        <f t="shared" si="154"/>
        <v/>
      </c>
      <c r="I529" s="16">
        <f t="shared" si="158"/>
        <v>64.383561643835591</v>
      </c>
      <c r="K529" s="46"/>
      <c r="L529" s="16">
        <f t="shared" si="148"/>
        <v>7.8</v>
      </c>
      <c r="M529" s="16">
        <f t="shared" si="149"/>
        <v>7.33</v>
      </c>
      <c r="N529" s="28">
        <f t="shared" si="150"/>
        <v>0.44680851063829802</v>
      </c>
      <c r="O529" s="28">
        <f t="shared" si="159"/>
        <v>0.50267766681140558</v>
      </c>
      <c r="P529" s="28">
        <f t="shared" si="147"/>
        <v>0.50267766681140558</v>
      </c>
      <c r="Q529" s="28">
        <f t="shared" si="160"/>
        <v>0.73023521811423153</v>
      </c>
      <c r="T529" s="47"/>
      <c r="U529" s="41">
        <f t="shared" si="155"/>
        <v>7.5428600346718317</v>
      </c>
      <c r="W529" s="41">
        <f t="shared" si="156"/>
        <v>7.4635094906893871</v>
      </c>
      <c r="Y529" s="41">
        <f t="shared" si="157"/>
        <v>7.9350543982444677E-2</v>
      </c>
      <c r="Z529" s="41">
        <f t="shared" si="151"/>
        <v>7.2335489979183612E-2</v>
      </c>
      <c r="AD529" s="48"/>
      <c r="AE529" s="45">
        <f t="shared" si="161"/>
        <v>7.464999999999999</v>
      </c>
      <c r="AF529" s="45">
        <f t="shared" si="162"/>
        <v>0.13559129765586</v>
      </c>
      <c r="AG529" s="27">
        <f t="shared" si="163"/>
        <v>7.7361825953117194</v>
      </c>
      <c r="AH529" s="27">
        <f t="shared" si="164"/>
        <v>7.1938174046882786</v>
      </c>
      <c r="AI529" s="49"/>
    </row>
    <row r="530" spans="1:35" x14ac:dyDescent="0.2">
      <c r="A530" s="14" t="s">
        <v>22</v>
      </c>
      <c r="B530" s="15">
        <v>40596</v>
      </c>
      <c r="C530" s="16">
        <v>7.52</v>
      </c>
      <c r="D530" s="16">
        <v>7.47</v>
      </c>
      <c r="E530" s="16">
        <v>7.61</v>
      </c>
      <c r="F530" s="16">
        <f t="shared" si="152"/>
        <v>-0.10000000000000053</v>
      </c>
      <c r="G530" s="14" t="str">
        <f t="shared" si="153"/>
        <v/>
      </c>
      <c r="H530" s="14">
        <f t="shared" si="154"/>
        <v>0.10000000000000053</v>
      </c>
      <c r="I530" s="16">
        <f t="shared" si="158"/>
        <v>63.380281690140798</v>
      </c>
      <c r="K530" s="46"/>
      <c r="L530" s="16">
        <f t="shared" si="148"/>
        <v>7.8</v>
      </c>
      <c r="M530" s="16">
        <f t="shared" si="149"/>
        <v>7.31</v>
      </c>
      <c r="N530" s="28">
        <f t="shared" si="150"/>
        <v>0.42857142857142833</v>
      </c>
      <c r="O530" s="28">
        <f t="shared" si="159"/>
        <v>0.61224489795918424</v>
      </c>
      <c r="P530" s="28">
        <f t="shared" si="147"/>
        <v>0.61224489795918424</v>
      </c>
      <c r="Q530" s="28">
        <f t="shared" si="160"/>
        <v>0.81948830263812944</v>
      </c>
      <c r="T530" s="47"/>
      <c r="U530" s="41">
        <f t="shared" si="155"/>
        <v>7.5433800409758014</v>
      </c>
      <c r="W530" s="41">
        <f t="shared" si="156"/>
        <v>7.4573902499445381</v>
      </c>
      <c r="Y530" s="41">
        <f t="shared" si="157"/>
        <v>8.5989791031263252E-2</v>
      </c>
      <c r="Z530" s="41">
        <f t="shared" si="151"/>
        <v>7.0581726478368342E-2</v>
      </c>
      <c r="AD530" s="48"/>
      <c r="AE530" s="45">
        <f t="shared" si="161"/>
        <v>7.4549999999999983</v>
      </c>
      <c r="AF530" s="45">
        <f t="shared" si="162"/>
        <v>0.13705838172107548</v>
      </c>
      <c r="AG530" s="27">
        <f t="shared" si="163"/>
        <v>7.7291167634421489</v>
      </c>
      <c r="AH530" s="27">
        <f t="shared" si="164"/>
        <v>7.1808832365578477</v>
      </c>
      <c r="AI530" s="49"/>
    </row>
    <row r="531" spans="1:35" x14ac:dyDescent="0.2">
      <c r="A531" s="14" t="s">
        <v>22</v>
      </c>
      <c r="B531" s="15">
        <v>40595</v>
      </c>
      <c r="C531" s="16">
        <v>7.62</v>
      </c>
      <c r="D531" s="16">
        <v>7.61</v>
      </c>
      <c r="E531" s="16">
        <v>7.69</v>
      </c>
      <c r="F531" s="16">
        <f t="shared" si="152"/>
        <v>-7.0000000000000284E-2</v>
      </c>
      <c r="G531" s="14" t="str">
        <f t="shared" si="153"/>
        <v/>
      </c>
      <c r="H531" s="14">
        <f t="shared" si="154"/>
        <v>7.0000000000000284E-2</v>
      </c>
      <c r="I531" s="16">
        <f t="shared" si="158"/>
        <v>71.428571428571473</v>
      </c>
      <c r="K531" s="46"/>
      <c r="L531" s="16">
        <f t="shared" si="148"/>
        <v>7.8</v>
      </c>
      <c r="M531" s="16">
        <f t="shared" si="149"/>
        <v>7.31</v>
      </c>
      <c r="N531" s="28">
        <f t="shared" si="150"/>
        <v>0.6326530612244905</v>
      </c>
      <c r="O531" s="28">
        <f t="shared" si="159"/>
        <v>0.75510204081632759</v>
      </c>
      <c r="P531" s="28">
        <f t="shared" si="147"/>
        <v>0.75510204081632759</v>
      </c>
      <c r="Q531" s="28">
        <f t="shared" si="160"/>
        <v>0.8667059897129592</v>
      </c>
      <c r="T531" s="47"/>
      <c r="U531" s="41">
        <f t="shared" si="155"/>
        <v>7.5476309575168568</v>
      </c>
      <c r="W531" s="41">
        <f t="shared" si="156"/>
        <v>7.452381469940101</v>
      </c>
      <c r="Y531" s="41">
        <f t="shared" si="157"/>
        <v>9.5249487576755776E-2</v>
      </c>
      <c r="Z531" s="41">
        <f t="shared" si="151"/>
        <v>6.6729710340144618E-2</v>
      </c>
      <c r="AD531" s="48"/>
      <c r="AE531" s="45">
        <f t="shared" si="161"/>
        <v>7.4434999999999985</v>
      </c>
      <c r="AF531" s="45">
        <f t="shared" si="162"/>
        <v>0.14072224415493109</v>
      </c>
      <c r="AG531" s="27">
        <f t="shared" si="163"/>
        <v>7.7249444883098608</v>
      </c>
      <c r="AH531" s="27">
        <f t="shared" si="164"/>
        <v>7.1620555116901361</v>
      </c>
      <c r="AI531" s="49"/>
    </row>
    <row r="532" spans="1:35" x14ac:dyDescent="0.2">
      <c r="A532" s="14" t="s">
        <v>22</v>
      </c>
      <c r="B532" s="15">
        <v>40592</v>
      </c>
      <c r="C532" s="16">
        <v>7.69</v>
      </c>
      <c r="D532" s="16">
        <v>7.68</v>
      </c>
      <c r="E532" s="16">
        <v>7.75</v>
      </c>
      <c r="F532" s="16">
        <f t="shared" si="152"/>
        <v>-4.0000000000000036E-2</v>
      </c>
      <c r="G532" s="14" t="str">
        <f t="shared" si="153"/>
        <v/>
      </c>
      <c r="H532" s="14">
        <f t="shared" si="154"/>
        <v>4.0000000000000036E-2</v>
      </c>
      <c r="I532" s="16">
        <f t="shared" si="158"/>
        <v>78.94736842105263</v>
      </c>
      <c r="K532" s="46"/>
      <c r="L532" s="16">
        <f t="shared" si="148"/>
        <v>7.8</v>
      </c>
      <c r="M532" s="16">
        <f t="shared" si="149"/>
        <v>7.31</v>
      </c>
      <c r="N532" s="28">
        <f t="shared" si="150"/>
        <v>0.77551020408163396</v>
      </c>
      <c r="O532" s="28">
        <f t="shared" si="159"/>
        <v>0.85316077650572575</v>
      </c>
      <c r="P532" s="28">
        <f t="shared" si="147"/>
        <v>0.85316077650572575</v>
      </c>
      <c r="Q532" s="28">
        <f t="shared" si="160"/>
        <v>0.85618558154969371</v>
      </c>
      <c r="T532" s="47"/>
      <c r="U532" s="41">
        <f t="shared" si="155"/>
        <v>7.5344729497926481</v>
      </c>
      <c r="W532" s="41">
        <f t="shared" si="156"/>
        <v>7.4389719875353091</v>
      </c>
      <c r="Y532" s="41">
        <f t="shared" si="157"/>
        <v>9.5500962257339062E-2</v>
      </c>
      <c r="Z532" s="41">
        <f t="shared" si="151"/>
        <v>5.9599766030991819E-2</v>
      </c>
      <c r="AD532" s="48"/>
      <c r="AE532" s="45">
        <f t="shared" si="161"/>
        <v>7.4319999999999977</v>
      </c>
      <c r="AF532" s="45">
        <f t="shared" si="162"/>
        <v>0.13511476603243641</v>
      </c>
      <c r="AG532" s="27">
        <f t="shared" si="163"/>
        <v>7.7022295320648704</v>
      </c>
      <c r="AH532" s="27">
        <f t="shared" si="164"/>
        <v>7.1617704679351251</v>
      </c>
      <c r="AI532" s="49"/>
    </row>
    <row r="533" spans="1:35" x14ac:dyDescent="0.2">
      <c r="A533" s="14" t="s">
        <v>22</v>
      </c>
      <c r="B533" s="15">
        <v>40591</v>
      </c>
      <c r="C533" s="16">
        <v>7.73</v>
      </c>
      <c r="D533" s="16">
        <v>7.69</v>
      </c>
      <c r="E533" s="16">
        <v>7.8</v>
      </c>
      <c r="F533" s="16">
        <f t="shared" si="152"/>
        <v>4.0000000000000036E-2</v>
      </c>
      <c r="G533" s="14">
        <f t="shared" si="153"/>
        <v>4.0000000000000036E-2</v>
      </c>
      <c r="H533" s="14" t="str">
        <f t="shared" si="154"/>
        <v/>
      </c>
      <c r="I533" s="16">
        <f t="shared" si="158"/>
        <v>83.333333333333357</v>
      </c>
      <c r="K533" s="46"/>
      <c r="L533" s="16">
        <f t="shared" si="148"/>
        <v>7.8</v>
      </c>
      <c r="M533" s="16">
        <f t="shared" si="149"/>
        <v>7.31</v>
      </c>
      <c r="N533" s="28">
        <f t="shared" si="150"/>
        <v>0.85714285714285843</v>
      </c>
      <c r="O533" s="28">
        <f t="shared" si="159"/>
        <v>0.92799070847851439</v>
      </c>
      <c r="P533" s="28">
        <f t="shared" si="147"/>
        <v>0.92799070847851439</v>
      </c>
      <c r="Q533" s="28">
        <f t="shared" si="160"/>
        <v>0.80638675958188133</v>
      </c>
      <c r="T533" s="47"/>
      <c r="U533" s="41">
        <f t="shared" si="155"/>
        <v>7.5061953043004026</v>
      </c>
      <c r="W533" s="41">
        <f t="shared" si="156"/>
        <v>7.4188897465381345</v>
      </c>
      <c r="Y533" s="41">
        <f t="shared" si="157"/>
        <v>8.7305557762268116E-2</v>
      </c>
      <c r="Z533" s="41">
        <f t="shared" si="151"/>
        <v>5.0624466974405008E-2</v>
      </c>
      <c r="AD533" s="48"/>
      <c r="AE533" s="45">
        <f t="shared" si="161"/>
        <v>7.4164999999999992</v>
      </c>
      <c r="AF533" s="45">
        <f t="shared" si="162"/>
        <v>0.1217487166256796</v>
      </c>
      <c r="AG533" s="27">
        <f t="shared" si="163"/>
        <v>7.6599974332513581</v>
      </c>
      <c r="AH533" s="27">
        <f t="shared" si="164"/>
        <v>7.1730025667486403</v>
      </c>
      <c r="AI533" s="49"/>
    </row>
    <row r="534" spans="1:35" x14ac:dyDescent="0.2">
      <c r="A534" s="14" t="s">
        <v>22</v>
      </c>
      <c r="B534" s="15">
        <v>40590</v>
      </c>
      <c r="C534" s="16">
        <v>7.69</v>
      </c>
      <c r="D534" s="16">
        <v>7.61</v>
      </c>
      <c r="E534" s="16">
        <v>7.72</v>
      </c>
      <c r="F534" s="16">
        <f t="shared" si="152"/>
        <v>7.0000000000000284E-2</v>
      </c>
      <c r="G534" s="14">
        <f t="shared" si="153"/>
        <v>7.0000000000000284E-2</v>
      </c>
      <c r="H534" s="14" t="str">
        <f t="shared" si="154"/>
        <v/>
      </c>
      <c r="I534" s="16">
        <f t="shared" si="158"/>
        <v>82.692307692307736</v>
      </c>
      <c r="K534" s="46"/>
      <c r="L534" s="16">
        <f t="shared" si="148"/>
        <v>7.72</v>
      </c>
      <c r="M534" s="16">
        <f t="shared" si="149"/>
        <v>7.31</v>
      </c>
      <c r="N534" s="28">
        <f t="shared" si="150"/>
        <v>0.92682926829268453</v>
      </c>
      <c r="O534" s="28">
        <f t="shared" si="159"/>
        <v>0.94894308943089545</v>
      </c>
      <c r="P534" s="28">
        <f t="shared" si="147"/>
        <v>0.94894308943089545</v>
      </c>
      <c r="Q534" s="28">
        <f t="shared" si="160"/>
        <v>0.74439972899728923</v>
      </c>
      <c r="T534" s="47"/>
      <c r="U534" s="41">
        <f t="shared" si="155"/>
        <v>7.4655035414459308</v>
      </c>
      <c r="W534" s="41">
        <f t="shared" si="156"/>
        <v>7.3940009262611861</v>
      </c>
      <c r="Y534" s="41">
        <f t="shared" si="157"/>
        <v>7.1502615184744656E-2</v>
      </c>
      <c r="Z534" s="41">
        <f t="shared" si="151"/>
        <v>4.1454194277439238E-2</v>
      </c>
      <c r="AD534" s="48"/>
      <c r="AE534" s="45">
        <f t="shared" si="161"/>
        <v>7.3974999999999991</v>
      </c>
      <c r="AF534" s="45">
        <f t="shared" si="162"/>
        <v>9.8836987003854085E-2</v>
      </c>
      <c r="AG534" s="27">
        <f t="shared" si="163"/>
        <v>7.5951739740077073</v>
      </c>
      <c r="AH534" s="27">
        <f t="shared" si="164"/>
        <v>7.1998260259922908</v>
      </c>
      <c r="AI534" s="49"/>
    </row>
    <row r="535" spans="1:35" x14ac:dyDescent="0.2">
      <c r="A535" s="14" t="s">
        <v>22</v>
      </c>
      <c r="B535" s="15">
        <v>40589</v>
      </c>
      <c r="C535" s="16">
        <v>7.62</v>
      </c>
      <c r="D535" s="16">
        <v>7.58</v>
      </c>
      <c r="E535" s="16">
        <v>7.62</v>
      </c>
      <c r="F535" s="16">
        <f t="shared" si="152"/>
        <v>8.0000000000000071E-2</v>
      </c>
      <c r="G535" s="14">
        <f t="shared" si="153"/>
        <v>8.0000000000000071E-2</v>
      </c>
      <c r="H535" s="14" t="str">
        <f t="shared" si="154"/>
        <v/>
      </c>
      <c r="I535" s="16">
        <f t="shared" si="158"/>
        <v>80.434782608695684</v>
      </c>
      <c r="K535" s="46"/>
      <c r="L535" s="16">
        <f t="shared" si="148"/>
        <v>7.62</v>
      </c>
      <c r="M535" s="16">
        <f t="shared" si="149"/>
        <v>7.31</v>
      </c>
      <c r="N535" s="28">
        <f t="shared" si="150"/>
        <v>1</v>
      </c>
      <c r="O535" s="28">
        <f t="shared" si="159"/>
        <v>0.84833333333333305</v>
      </c>
      <c r="P535" s="28">
        <f t="shared" si="147"/>
        <v>0.84833333333333305</v>
      </c>
      <c r="Q535" s="28">
        <f t="shared" si="160"/>
        <v>0.70738888888888773</v>
      </c>
      <c r="T535" s="47"/>
      <c r="U535" s="41">
        <f t="shared" si="155"/>
        <v>7.4246860035270092</v>
      </c>
      <c r="W535" s="41">
        <f t="shared" si="156"/>
        <v>7.3703210003620816</v>
      </c>
      <c r="Y535" s="41">
        <f t="shared" si="157"/>
        <v>5.436500316492765E-2</v>
      </c>
      <c r="Z535" s="41">
        <f t="shared" si="151"/>
        <v>3.3942089050612877E-2</v>
      </c>
      <c r="AD535" s="48"/>
      <c r="AE535" s="45">
        <f t="shared" si="161"/>
        <v>7.3780000000000001</v>
      </c>
      <c r="AF535" s="45">
        <f t="shared" si="162"/>
        <v>7.4739547764219205E-2</v>
      </c>
      <c r="AG535" s="27">
        <f t="shared" si="163"/>
        <v>7.5274790955284381</v>
      </c>
      <c r="AH535" s="27">
        <f t="shared" si="164"/>
        <v>7.2285209044715621</v>
      </c>
      <c r="AI535" s="49"/>
    </row>
    <row r="536" spans="1:35" x14ac:dyDescent="0.2">
      <c r="A536" s="14" t="s">
        <v>22</v>
      </c>
      <c r="B536" s="15">
        <v>40588</v>
      </c>
      <c r="C536" s="16">
        <v>7.54</v>
      </c>
      <c r="D536" s="16">
        <v>7.47</v>
      </c>
      <c r="E536" s="16">
        <v>7.56</v>
      </c>
      <c r="F536" s="16">
        <f t="shared" si="152"/>
        <v>0.16000000000000014</v>
      </c>
      <c r="G536" s="14">
        <f t="shared" si="153"/>
        <v>0.16000000000000014</v>
      </c>
      <c r="H536" s="14" t="str">
        <f t="shared" si="154"/>
        <v/>
      </c>
      <c r="I536" s="16">
        <f t="shared" si="158"/>
        <v>79.069767441860478</v>
      </c>
      <c r="K536" s="46"/>
      <c r="L536" s="16">
        <f t="shared" si="148"/>
        <v>7.56</v>
      </c>
      <c r="M536" s="16">
        <f t="shared" si="149"/>
        <v>7.31</v>
      </c>
      <c r="N536" s="28">
        <f t="shared" si="150"/>
        <v>0.92000000000000171</v>
      </c>
      <c r="O536" s="28">
        <f t="shared" si="159"/>
        <v>0.70249999999999924</v>
      </c>
      <c r="P536" s="28">
        <f t="shared" si="147"/>
        <v>0.70249999999999924</v>
      </c>
      <c r="Q536" s="28">
        <f t="shared" si="160"/>
        <v>0.67913636363636254</v>
      </c>
      <c r="T536" s="47"/>
      <c r="U536" s="41">
        <f t="shared" si="155"/>
        <v>7.3891743678046478</v>
      </c>
      <c r="W536" s="41">
        <f t="shared" si="156"/>
        <v>7.3503466803910475</v>
      </c>
      <c r="Y536" s="41">
        <f t="shared" si="157"/>
        <v>3.8827687413600209E-2</v>
      </c>
      <c r="Z536" s="41">
        <f t="shared" si="151"/>
        <v>2.8836360522034178E-2</v>
      </c>
      <c r="AD536" s="48"/>
      <c r="AE536" s="45">
        <f t="shared" si="161"/>
        <v>7.3635000000000002</v>
      </c>
      <c r="AF536" s="45">
        <f t="shared" si="162"/>
        <v>5.0623611092058624E-2</v>
      </c>
      <c r="AG536" s="27">
        <f t="shared" si="163"/>
        <v>7.4647472221841173</v>
      </c>
      <c r="AH536" s="27">
        <f t="shared" si="164"/>
        <v>7.262252777815883</v>
      </c>
      <c r="AI536" s="49"/>
    </row>
    <row r="537" spans="1:35" x14ac:dyDescent="0.2">
      <c r="A537" s="14" t="s">
        <v>22</v>
      </c>
      <c r="B537" s="15">
        <v>40585</v>
      </c>
      <c r="C537" s="16">
        <v>7.38</v>
      </c>
      <c r="D537" s="16">
        <v>7.35</v>
      </c>
      <c r="E537" s="16">
        <v>7.44</v>
      </c>
      <c r="F537" s="16">
        <f t="shared" si="152"/>
        <v>9.9999999999997868E-3</v>
      </c>
      <c r="G537" s="14">
        <f t="shared" si="153"/>
        <v>9.9999999999997868E-3</v>
      </c>
      <c r="H537" s="14" t="str">
        <f t="shared" si="154"/>
        <v/>
      </c>
      <c r="I537" s="16">
        <f t="shared" si="158"/>
        <v>48.648648648648674</v>
      </c>
      <c r="K537" s="46"/>
      <c r="L537" s="16">
        <f t="shared" si="148"/>
        <v>7.44</v>
      </c>
      <c r="M537" s="16">
        <f t="shared" si="149"/>
        <v>7.28</v>
      </c>
      <c r="N537" s="28">
        <f t="shared" si="150"/>
        <v>0.62499999999999722</v>
      </c>
      <c r="O537" s="28">
        <f t="shared" si="159"/>
        <v>0.60416666666666441</v>
      </c>
      <c r="P537" s="28">
        <f t="shared" si="147"/>
        <v>0.60416666666666441</v>
      </c>
      <c r="Q537" s="28">
        <f t="shared" si="160"/>
        <v>0.67560606060605988</v>
      </c>
      <c r="T537" s="47"/>
      <c r="U537" s="41">
        <f t="shared" si="155"/>
        <v>7.3617515255873105</v>
      </c>
      <c r="W537" s="41">
        <f t="shared" si="156"/>
        <v>7.3351744148223315</v>
      </c>
      <c r="Y537" s="41">
        <f t="shared" si="157"/>
        <v>2.6577110764979039E-2</v>
      </c>
      <c r="Z537" s="41">
        <f t="shared" si="151"/>
        <v>2.6338528799142669E-2</v>
      </c>
      <c r="AD537" s="48"/>
      <c r="AE537" s="45">
        <f t="shared" si="161"/>
        <v>7.3490000000000011</v>
      </c>
      <c r="AF537" s="45">
        <f t="shared" si="162"/>
        <v>3.7934153476781286E-2</v>
      </c>
      <c r="AG537" s="27">
        <f t="shared" si="163"/>
        <v>7.4248683069535639</v>
      </c>
      <c r="AH537" s="27">
        <f t="shared" si="164"/>
        <v>7.2731316930464383</v>
      </c>
      <c r="AI537" s="49"/>
    </row>
    <row r="538" spans="1:35" x14ac:dyDescent="0.2">
      <c r="A538" s="14" t="s">
        <v>22</v>
      </c>
      <c r="B538" s="15">
        <v>40584</v>
      </c>
      <c r="C538" s="16">
        <v>7.37</v>
      </c>
      <c r="D538" s="16">
        <v>7.37</v>
      </c>
      <c r="E538" s="16">
        <v>7.44</v>
      </c>
      <c r="F538" s="16">
        <f t="shared" si="152"/>
        <v>-9.9999999999997868E-3</v>
      </c>
      <c r="G538" s="14" t="str">
        <f t="shared" si="153"/>
        <v/>
      </c>
      <c r="H538" s="14">
        <f t="shared" si="154"/>
        <v>9.9999999999997868E-3</v>
      </c>
      <c r="I538" s="16">
        <f t="shared" si="158"/>
        <v>48.648648648648674</v>
      </c>
      <c r="K538" s="46"/>
      <c r="L538" s="16">
        <f t="shared" si="148"/>
        <v>7.44</v>
      </c>
      <c r="M538" s="16">
        <f t="shared" si="149"/>
        <v>7.28</v>
      </c>
      <c r="N538" s="28">
        <f t="shared" si="150"/>
        <v>0.56249999999999867</v>
      </c>
      <c r="O538" s="28">
        <f t="shared" si="159"/>
        <v>0.61805555555555414</v>
      </c>
      <c r="P538" s="28">
        <f t="shared" si="147"/>
        <v>0.61805555555555414</v>
      </c>
      <c r="Q538" s="28">
        <f t="shared" si="160"/>
        <v>0.66507575757575743</v>
      </c>
      <c r="T538" s="47"/>
      <c r="U538" s="41">
        <f t="shared" si="155"/>
        <v>7.3584336211486399</v>
      </c>
      <c r="W538" s="41">
        <f t="shared" si="156"/>
        <v>7.3315883680081182</v>
      </c>
      <c r="Y538" s="41">
        <f t="shared" si="157"/>
        <v>2.6845253140521663E-2</v>
      </c>
      <c r="Z538" s="41">
        <f t="shared" si="151"/>
        <v>2.6278883307683576E-2</v>
      </c>
      <c r="AD538" s="48"/>
      <c r="AE538" s="45">
        <f t="shared" si="161"/>
        <v>7.3424999999999994</v>
      </c>
      <c r="AF538" s="45">
        <f t="shared" si="162"/>
        <v>4.2880648315994446E-2</v>
      </c>
      <c r="AG538" s="27">
        <f t="shared" si="163"/>
        <v>7.4282612966319883</v>
      </c>
      <c r="AH538" s="27">
        <f t="shared" si="164"/>
        <v>7.2567387033680104</v>
      </c>
      <c r="AI538" s="49"/>
    </row>
    <row r="539" spans="1:35" x14ac:dyDescent="0.2">
      <c r="A539" s="14" t="s">
        <v>22</v>
      </c>
      <c r="B539" s="15">
        <v>40583</v>
      </c>
      <c r="C539" s="16">
        <v>7.38</v>
      </c>
      <c r="D539" s="16">
        <v>7.35</v>
      </c>
      <c r="E539" s="16">
        <v>7.44</v>
      </c>
      <c r="F539" s="16">
        <f t="shared" si="152"/>
        <v>0</v>
      </c>
      <c r="G539" s="14" t="str">
        <f t="shared" si="153"/>
        <v/>
      </c>
      <c r="H539" s="14" t="str">
        <f t="shared" si="154"/>
        <v/>
      </c>
      <c r="I539" s="16">
        <f t="shared" si="158"/>
        <v>53.846153846153882</v>
      </c>
      <c r="K539" s="46"/>
      <c r="L539" s="16">
        <f t="shared" si="148"/>
        <v>7.44</v>
      </c>
      <c r="M539" s="16">
        <f t="shared" si="149"/>
        <v>7.28</v>
      </c>
      <c r="N539" s="28">
        <f t="shared" si="150"/>
        <v>0.62499999999999722</v>
      </c>
      <c r="O539" s="28">
        <f t="shared" si="159"/>
        <v>0.76388888888888795</v>
      </c>
      <c r="P539" s="28">
        <f t="shared" si="147"/>
        <v>0.76388888888888795</v>
      </c>
      <c r="Q539" s="28">
        <f t="shared" si="160"/>
        <v>0.67035353535353559</v>
      </c>
      <c r="T539" s="47"/>
      <c r="U539" s="41">
        <f t="shared" si="155"/>
        <v>7.3563306431756654</v>
      </c>
      <c r="W539" s="41">
        <f t="shared" si="156"/>
        <v>7.3285154374487682</v>
      </c>
      <c r="Y539" s="41">
        <f t="shared" si="157"/>
        <v>2.7815205726897219E-2</v>
      </c>
      <c r="Z539" s="41">
        <f t="shared" si="151"/>
        <v>2.6137290849474054E-2</v>
      </c>
      <c r="AD539" s="48"/>
      <c r="AE539" s="45">
        <f t="shared" si="161"/>
        <v>7.3360000000000003</v>
      </c>
      <c r="AF539" s="45">
        <f t="shared" si="162"/>
        <v>4.7791212581394016E-2</v>
      </c>
      <c r="AG539" s="27">
        <f t="shared" si="163"/>
        <v>7.4315824251627882</v>
      </c>
      <c r="AH539" s="27">
        <f t="shared" si="164"/>
        <v>7.2404175748372124</v>
      </c>
      <c r="AI539" s="49"/>
    </row>
    <row r="540" spans="1:35" x14ac:dyDescent="0.2">
      <c r="A540" s="14" t="s">
        <v>22</v>
      </c>
      <c r="B540" s="15">
        <v>40582</v>
      </c>
      <c r="C540" s="16">
        <v>7.38</v>
      </c>
      <c r="D540" s="16">
        <v>7.38</v>
      </c>
      <c r="E540" s="16">
        <v>7.43</v>
      </c>
      <c r="F540" s="16">
        <f t="shared" si="152"/>
        <v>-4.0000000000000036E-2</v>
      </c>
      <c r="G540" s="14" t="str">
        <f t="shared" si="153"/>
        <v/>
      </c>
      <c r="H540" s="14">
        <f t="shared" si="154"/>
        <v>4.0000000000000036E-2</v>
      </c>
      <c r="I540" s="16">
        <f t="shared" si="158"/>
        <v>59.090909090909108</v>
      </c>
      <c r="K540" s="46"/>
      <c r="L540" s="16">
        <f t="shared" si="148"/>
        <v>7.43</v>
      </c>
      <c r="M540" s="16">
        <f t="shared" si="149"/>
        <v>7.28</v>
      </c>
      <c r="N540" s="28">
        <f t="shared" si="150"/>
        <v>0.66666666666666663</v>
      </c>
      <c r="O540" s="28">
        <f t="shared" si="159"/>
        <v>0.70707070707070729</v>
      </c>
      <c r="P540" s="28">
        <f t="shared" si="147"/>
        <v>0.70707070707070729</v>
      </c>
      <c r="Q540" s="28">
        <f t="shared" si="160"/>
        <v>0.65979797979798049</v>
      </c>
      <c r="T540" s="47"/>
      <c r="U540" s="41">
        <f t="shared" si="155"/>
        <v>7.352027123753059</v>
      </c>
      <c r="W540" s="41">
        <f t="shared" si="156"/>
        <v>7.3243966724446699</v>
      </c>
      <c r="Y540" s="41">
        <f t="shared" si="157"/>
        <v>2.7630451308389148E-2</v>
      </c>
      <c r="Z540" s="41">
        <f t="shared" si="151"/>
        <v>2.571781213011826E-2</v>
      </c>
      <c r="AD540" s="48"/>
      <c r="AE540" s="45">
        <f t="shared" si="161"/>
        <v>7.3330000000000002</v>
      </c>
      <c r="AF540" s="45">
        <f t="shared" si="162"/>
        <v>4.680811895387374E-2</v>
      </c>
      <c r="AG540" s="27">
        <f t="shared" si="163"/>
        <v>7.4266162379077478</v>
      </c>
      <c r="AH540" s="27">
        <f t="shared" si="164"/>
        <v>7.2393837620922525</v>
      </c>
      <c r="AI540" s="49"/>
    </row>
    <row r="541" spans="1:35" x14ac:dyDescent="0.2">
      <c r="A541" s="14" t="s">
        <v>22</v>
      </c>
      <c r="B541" s="15">
        <v>40581</v>
      </c>
      <c r="C541" s="16">
        <v>7.42</v>
      </c>
      <c r="D541" s="16">
        <v>7.35</v>
      </c>
      <c r="E541" s="16">
        <v>7.42</v>
      </c>
      <c r="F541" s="16">
        <f t="shared" si="152"/>
        <v>8.9999999999999858E-2</v>
      </c>
      <c r="G541" s="14">
        <f t="shared" si="153"/>
        <v>8.9999999999999858E-2</v>
      </c>
      <c r="H541" s="14" t="str">
        <f t="shared" si="154"/>
        <v/>
      </c>
      <c r="I541" s="16">
        <f t="shared" si="158"/>
        <v>60.465116279069761</v>
      </c>
      <c r="K541" s="46"/>
      <c r="L541" s="16">
        <f t="shared" si="148"/>
        <v>7.42</v>
      </c>
      <c r="M541" s="16">
        <f t="shared" si="149"/>
        <v>7.28</v>
      </c>
      <c r="N541" s="28">
        <f t="shared" si="150"/>
        <v>1</v>
      </c>
      <c r="O541" s="28">
        <f t="shared" si="159"/>
        <v>0.68484848484848548</v>
      </c>
      <c r="P541" s="28">
        <f t="shared" si="147"/>
        <v>0.68484848484848548</v>
      </c>
      <c r="Q541" s="28">
        <f t="shared" si="160"/>
        <v>0.67838383838383942</v>
      </c>
      <c r="T541" s="47"/>
      <c r="U541" s="41">
        <f t="shared" si="155"/>
        <v>7.3469411462536156</v>
      </c>
      <c r="W541" s="41">
        <f t="shared" si="156"/>
        <v>7.3199484062402433</v>
      </c>
      <c r="Y541" s="41">
        <f t="shared" si="157"/>
        <v>2.6992740013372263E-2</v>
      </c>
      <c r="Z541" s="41">
        <f t="shared" si="151"/>
        <v>2.5239652335550537E-2</v>
      </c>
      <c r="AD541" s="48"/>
      <c r="AE541" s="45">
        <f t="shared" si="161"/>
        <v>7.3294999999999986</v>
      </c>
      <c r="AF541" s="45">
        <f t="shared" si="162"/>
        <v>4.5768438907177016E-2</v>
      </c>
      <c r="AG541" s="27">
        <f t="shared" si="163"/>
        <v>7.4210368778143527</v>
      </c>
      <c r="AH541" s="27">
        <f t="shared" si="164"/>
        <v>7.2379631221856444</v>
      </c>
      <c r="AI541" s="49"/>
    </row>
    <row r="542" spans="1:35" x14ac:dyDescent="0.2">
      <c r="A542" s="14" t="s">
        <v>22</v>
      </c>
      <c r="B542" s="15">
        <v>40578</v>
      </c>
      <c r="C542" s="16">
        <v>7.33</v>
      </c>
      <c r="D542" s="16">
        <v>7.33</v>
      </c>
      <c r="E542" s="16">
        <v>7.37</v>
      </c>
      <c r="F542" s="16">
        <f t="shared" si="152"/>
        <v>0</v>
      </c>
      <c r="G542" s="14" t="str">
        <f t="shared" si="153"/>
        <v/>
      </c>
      <c r="H542" s="14" t="str">
        <f t="shared" si="154"/>
        <v/>
      </c>
      <c r="I542" s="16">
        <f t="shared" si="158"/>
        <v>59.523809523809533</v>
      </c>
      <c r="K542" s="46"/>
      <c r="L542" s="16">
        <f t="shared" si="148"/>
        <v>7.39</v>
      </c>
      <c r="M542" s="16">
        <f t="shared" si="149"/>
        <v>7.28</v>
      </c>
      <c r="N542" s="28">
        <f t="shared" si="150"/>
        <v>0.45454545454545525</v>
      </c>
      <c r="O542" s="28">
        <f t="shared" si="159"/>
        <v>0.55151515151515251</v>
      </c>
      <c r="P542" s="28">
        <f t="shared" si="147"/>
        <v>0.55151515151515251</v>
      </c>
      <c r="Q542" s="28">
        <f t="shared" si="160"/>
        <v>0.70252525252525377</v>
      </c>
      <c r="T542" s="47"/>
      <c r="U542" s="41">
        <f t="shared" si="155"/>
        <v>7.3336577182997278</v>
      </c>
      <c r="W542" s="41">
        <f t="shared" si="156"/>
        <v>7.3119442787394631</v>
      </c>
      <c r="Y542" s="41">
        <f t="shared" si="157"/>
        <v>2.1713439560264725E-2</v>
      </c>
      <c r="Z542" s="41">
        <f t="shared" si="151"/>
        <v>2.4801380416095101E-2</v>
      </c>
      <c r="AD542" s="48"/>
      <c r="AE542" s="45">
        <f t="shared" si="161"/>
        <v>7.3199999999999985</v>
      </c>
      <c r="AF542" s="45">
        <f t="shared" si="162"/>
        <v>4.5716517802649737E-2</v>
      </c>
      <c r="AG542" s="27">
        <f t="shared" si="163"/>
        <v>7.411433035605298</v>
      </c>
      <c r="AH542" s="27">
        <f t="shared" si="164"/>
        <v>7.228566964394699</v>
      </c>
      <c r="AI542" s="49"/>
    </row>
    <row r="543" spans="1:35" x14ac:dyDescent="0.2">
      <c r="A543" s="14" t="s">
        <v>22</v>
      </c>
      <c r="B543" s="15">
        <v>40577</v>
      </c>
      <c r="C543" s="16">
        <v>7.33</v>
      </c>
      <c r="D543" s="16">
        <v>7.31</v>
      </c>
      <c r="E543" s="16">
        <v>7.35</v>
      </c>
      <c r="F543" s="16">
        <f t="shared" si="152"/>
        <v>0</v>
      </c>
      <c r="G543" s="14" t="str">
        <f t="shared" si="153"/>
        <v/>
      </c>
      <c r="H543" s="14" t="str">
        <f t="shared" si="154"/>
        <v/>
      </c>
      <c r="I543" s="16">
        <f t="shared" si="158"/>
        <v>59.523809523809533</v>
      </c>
      <c r="K543" s="46"/>
      <c r="L543" s="16">
        <f t="shared" si="148"/>
        <v>7.39</v>
      </c>
      <c r="M543" s="16">
        <f t="shared" si="149"/>
        <v>7.24</v>
      </c>
      <c r="N543" s="28">
        <f t="shared" si="150"/>
        <v>0.6000000000000012</v>
      </c>
      <c r="O543" s="28">
        <f t="shared" si="159"/>
        <v>0.64444444444444482</v>
      </c>
      <c r="P543" s="28">
        <f t="shared" si="147"/>
        <v>0.64444444444444482</v>
      </c>
      <c r="Q543" s="28">
        <f t="shared" si="160"/>
        <v>0.74583333333333435</v>
      </c>
      <c r="T543" s="47"/>
      <c r="U543" s="41">
        <f t="shared" si="155"/>
        <v>7.3343227579905879</v>
      </c>
      <c r="W543" s="41">
        <f t="shared" si="156"/>
        <v>7.3104998210386203</v>
      </c>
      <c r="Y543" s="41">
        <f t="shared" si="157"/>
        <v>2.3822936951967577E-2</v>
      </c>
      <c r="Z543" s="41">
        <f t="shared" si="151"/>
        <v>2.5573365630052695E-2</v>
      </c>
      <c r="AD543" s="48"/>
      <c r="AE543" s="45">
        <f t="shared" si="161"/>
        <v>7.3189999999999982</v>
      </c>
      <c r="AF543" s="45">
        <f t="shared" si="162"/>
        <v>4.570557952810566E-2</v>
      </c>
      <c r="AG543" s="27">
        <f t="shared" si="163"/>
        <v>7.4104111590562098</v>
      </c>
      <c r="AH543" s="27">
        <f t="shared" si="164"/>
        <v>7.2275888409437865</v>
      </c>
      <c r="AI543" s="49"/>
    </row>
    <row r="544" spans="1:35" x14ac:dyDescent="0.2">
      <c r="A544" s="14" t="s">
        <v>22</v>
      </c>
      <c r="B544" s="15">
        <v>40576</v>
      </c>
      <c r="C544" s="16">
        <v>7.33</v>
      </c>
      <c r="D544" s="16">
        <v>7.33</v>
      </c>
      <c r="E544" s="16">
        <v>7.37</v>
      </c>
      <c r="F544" s="16">
        <f t="shared" si="152"/>
        <v>-1.9999999999999574E-2</v>
      </c>
      <c r="G544" s="14" t="str">
        <f t="shared" si="153"/>
        <v/>
      </c>
      <c r="H544" s="14">
        <f t="shared" si="154"/>
        <v>1.9999999999999574E-2</v>
      </c>
      <c r="I544" s="16">
        <f t="shared" si="158"/>
        <v>60.465116279069761</v>
      </c>
      <c r="K544" s="46"/>
      <c r="L544" s="16">
        <f t="shared" si="148"/>
        <v>7.39</v>
      </c>
      <c r="M544" s="16">
        <f t="shared" si="149"/>
        <v>7.24</v>
      </c>
      <c r="N544" s="28">
        <f t="shared" si="150"/>
        <v>0.6000000000000012</v>
      </c>
      <c r="O544" s="28">
        <f t="shared" si="159"/>
        <v>0.71111111111111247</v>
      </c>
      <c r="P544" s="28">
        <f t="shared" si="147"/>
        <v>0.71111111111111247</v>
      </c>
      <c r="Q544" s="28">
        <f t="shared" si="160"/>
        <v>0.74022875816993561</v>
      </c>
      <c r="T544" s="47"/>
      <c r="U544" s="41">
        <f t="shared" si="155"/>
        <v>7.3351087139888769</v>
      </c>
      <c r="W544" s="41">
        <f t="shared" si="156"/>
        <v>7.3089398067217095</v>
      </c>
      <c r="Y544" s="41">
        <f t="shared" si="157"/>
        <v>2.6168907267167363E-2</v>
      </c>
      <c r="Z544" s="41">
        <f t="shared" si="151"/>
        <v>2.601097279957397E-2</v>
      </c>
      <c r="AD544" s="48"/>
      <c r="AE544" s="45">
        <f t="shared" si="161"/>
        <v>7.3144999999999998</v>
      </c>
      <c r="AF544" s="45">
        <f t="shared" si="162"/>
        <v>4.873140671066236E-2</v>
      </c>
      <c r="AG544" s="27">
        <f t="shared" si="163"/>
        <v>7.4119628134213249</v>
      </c>
      <c r="AH544" s="27">
        <f t="shared" si="164"/>
        <v>7.2170371865786747</v>
      </c>
      <c r="AI544" s="49"/>
    </row>
    <row r="545" spans="1:35" x14ac:dyDescent="0.2">
      <c r="A545" s="14" t="s">
        <v>22</v>
      </c>
      <c r="B545" s="15">
        <v>40575</v>
      </c>
      <c r="C545" s="16">
        <v>7.35</v>
      </c>
      <c r="D545" s="16">
        <v>7.33</v>
      </c>
      <c r="E545" s="16">
        <v>7.37</v>
      </c>
      <c r="F545" s="16">
        <f t="shared" si="152"/>
        <v>-1.0000000000000675E-2</v>
      </c>
      <c r="G545" s="14" t="str">
        <f t="shared" si="153"/>
        <v/>
      </c>
      <c r="H545" s="14">
        <f t="shared" si="154"/>
        <v>1.0000000000000675E-2</v>
      </c>
      <c r="I545" s="16">
        <f t="shared" si="158"/>
        <v>53.061224489795855</v>
      </c>
      <c r="K545" s="46"/>
      <c r="L545" s="16">
        <f t="shared" si="148"/>
        <v>7.39</v>
      </c>
      <c r="M545" s="16">
        <f t="shared" si="149"/>
        <v>7.24</v>
      </c>
      <c r="N545" s="28">
        <f t="shared" si="150"/>
        <v>0.73333333333333217</v>
      </c>
      <c r="O545" s="28">
        <f t="shared" si="159"/>
        <v>0.8000000000000016</v>
      </c>
      <c r="P545" s="28">
        <f t="shared" si="147"/>
        <v>0.8000000000000016</v>
      </c>
      <c r="Q545" s="28">
        <f t="shared" si="160"/>
        <v>0.73795751633986995</v>
      </c>
      <c r="T545" s="47"/>
      <c r="U545" s="41">
        <f t="shared" si="155"/>
        <v>7.3360375710777639</v>
      </c>
      <c r="W545" s="41">
        <f t="shared" si="156"/>
        <v>7.3072549912594464</v>
      </c>
      <c r="Y545" s="41">
        <f t="shared" si="157"/>
        <v>2.8782579818317444E-2</v>
      </c>
      <c r="Z545" s="41">
        <f t="shared" si="151"/>
        <v>2.5971489182675622E-2</v>
      </c>
      <c r="AD545" s="48"/>
      <c r="AE545" s="45">
        <f t="shared" si="161"/>
        <v>7.3119999999999994</v>
      </c>
      <c r="AF545" s="45">
        <f t="shared" si="162"/>
        <v>4.9152822909777898E-2</v>
      </c>
      <c r="AG545" s="27">
        <f t="shared" si="163"/>
        <v>7.4103056458195553</v>
      </c>
      <c r="AH545" s="27">
        <f t="shared" si="164"/>
        <v>7.2136943541804435</v>
      </c>
      <c r="AI545" s="49"/>
    </row>
    <row r="546" spans="1:35" x14ac:dyDescent="0.2">
      <c r="A546" s="14" t="s">
        <v>22</v>
      </c>
      <c r="B546" s="15">
        <v>40574</v>
      </c>
      <c r="C546" s="16">
        <v>7.36</v>
      </c>
      <c r="D546" s="16">
        <v>7.33</v>
      </c>
      <c r="E546" s="16">
        <v>7.38</v>
      </c>
      <c r="F546" s="16">
        <f t="shared" si="152"/>
        <v>-9.9999999999997868E-3</v>
      </c>
      <c r="G546" s="14" t="str">
        <f t="shared" si="153"/>
        <v/>
      </c>
      <c r="H546" s="14">
        <f t="shared" si="154"/>
        <v>9.9999999999997868E-3</v>
      </c>
      <c r="I546" s="16">
        <f t="shared" si="158"/>
        <v>55.102040816326607</v>
      </c>
      <c r="K546" s="46"/>
      <c r="L546" s="16">
        <f t="shared" si="148"/>
        <v>7.39</v>
      </c>
      <c r="M546" s="16">
        <f t="shared" si="149"/>
        <v>7.24</v>
      </c>
      <c r="N546" s="28">
        <f t="shared" si="150"/>
        <v>0.8000000000000036</v>
      </c>
      <c r="O546" s="28">
        <f t="shared" si="159"/>
        <v>0.80555555555555713</v>
      </c>
      <c r="P546" s="28">
        <f t="shared" si="147"/>
        <v>0.80555555555555713</v>
      </c>
      <c r="Q546" s="28">
        <f t="shared" si="160"/>
        <v>0.73482026143790913</v>
      </c>
      <c r="T546" s="47"/>
      <c r="U546" s="41">
        <f t="shared" si="155"/>
        <v>7.3334989476373575</v>
      </c>
      <c r="W546" s="41">
        <f t="shared" si="156"/>
        <v>7.3038353905602023</v>
      </c>
      <c r="Y546" s="41">
        <f t="shared" si="157"/>
        <v>2.9663557077155289E-2</v>
      </c>
      <c r="Z546" s="41">
        <f t="shared" si="151"/>
        <v>2.5268716523765163E-2</v>
      </c>
      <c r="AD546" s="48"/>
      <c r="AE546" s="45">
        <f t="shared" si="161"/>
        <v>7.3105000000000002</v>
      </c>
      <c r="AF546" s="45">
        <f t="shared" si="162"/>
        <v>4.842261868176885E-2</v>
      </c>
      <c r="AG546" s="27">
        <f t="shared" si="163"/>
        <v>7.407345237363538</v>
      </c>
      <c r="AH546" s="27">
        <f t="shared" si="164"/>
        <v>7.2136547626364624</v>
      </c>
      <c r="AI546" s="49"/>
    </row>
    <row r="547" spans="1:35" x14ac:dyDescent="0.2">
      <c r="A547" s="14" t="s">
        <v>22</v>
      </c>
      <c r="B547" s="15">
        <v>40571</v>
      </c>
      <c r="C547" s="16">
        <v>7.37</v>
      </c>
      <c r="D547" s="16">
        <v>7.33</v>
      </c>
      <c r="E547" s="16">
        <v>7.37</v>
      </c>
      <c r="F547" s="16">
        <f t="shared" si="152"/>
        <v>2.0000000000000462E-2</v>
      </c>
      <c r="G547" s="14">
        <f t="shared" si="153"/>
        <v>2.0000000000000462E-2</v>
      </c>
      <c r="H547" s="14" t="str">
        <f t="shared" si="154"/>
        <v/>
      </c>
      <c r="I547" s="16">
        <f t="shared" si="158"/>
        <v>62.499999999999979</v>
      </c>
      <c r="K547" s="46"/>
      <c r="L547" s="16">
        <f t="shared" si="148"/>
        <v>7.39</v>
      </c>
      <c r="M547" s="16">
        <f t="shared" si="149"/>
        <v>7.24</v>
      </c>
      <c r="N547" s="28">
        <f t="shared" si="150"/>
        <v>0.86666666666666903</v>
      </c>
      <c r="O547" s="28">
        <f t="shared" si="159"/>
        <v>0.76805555555555571</v>
      </c>
      <c r="P547" s="28">
        <f t="shared" si="147"/>
        <v>0.76805555555555571</v>
      </c>
      <c r="Q547" s="28">
        <f t="shared" si="160"/>
        <v>0.76978758169934691</v>
      </c>
      <c r="T547" s="47"/>
      <c r="U547" s="41">
        <f t="shared" si="155"/>
        <v>7.3286805744805132</v>
      </c>
      <c r="W547" s="41">
        <f t="shared" si="156"/>
        <v>7.2993422218050181</v>
      </c>
      <c r="Y547" s="41">
        <f t="shared" si="157"/>
        <v>2.9338352675495116E-2</v>
      </c>
      <c r="Z547" s="41">
        <f t="shared" si="151"/>
        <v>2.4170006385417629E-2</v>
      </c>
      <c r="AD547" s="48"/>
      <c r="AE547" s="45">
        <f t="shared" si="161"/>
        <v>7.3039999999999994</v>
      </c>
      <c r="AF547" s="45">
        <f t="shared" si="162"/>
        <v>5.0039984012787059E-2</v>
      </c>
      <c r="AG547" s="27">
        <f t="shared" si="163"/>
        <v>7.4040799680255738</v>
      </c>
      <c r="AH547" s="27">
        <f t="shared" si="164"/>
        <v>7.203920031974425</v>
      </c>
      <c r="AI547" s="49"/>
    </row>
    <row r="548" spans="1:35" x14ac:dyDescent="0.2">
      <c r="A548" s="14" t="s">
        <v>22</v>
      </c>
      <c r="B548" s="15">
        <v>40570</v>
      </c>
      <c r="C548" s="16">
        <v>7.35</v>
      </c>
      <c r="D548" s="16">
        <v>7.32</v>
      </c>
      <c r="E548" s="16">
        <v>7.38</v>
      </c>
      <c r="F548" s="16">
        <f t="shared" si="152"/>
        <v>9.9999999999997868E-3</v>
      </c>
      <c r="G548" s="14">
        <f t="shared" si="153"/>
        <v>9.9999999999997868E-3</v>
      </c>
      <c r="H548" s="14" t="str">
        <f t="shared" si="154"/>
        <v/>
      </c>
      <c r="I548" s="16">
        <f t="shared" si="158"/>
        <v>53.225806451612911</v>
      </c>
      <c r="K548" s="46"/>
      <c r="L548" s="16">
        <f t="shared" si="148"/>
        <v>7.39</v>
      </c>
      <c r="M548" s="16">
        <f t="shared" si="149"/>
        <v>7.23</v>
      </c>
      <c r="N548" s="28">
        <f t="shared" si="150"/>
        <v>0.74999999999999867</v>
      </c>
      <c r="O548" s="28">
        <f t="shared" si="159"/>
        <v>0.61642156862745101</v>
      </c>
      <c r="P548" s="28">
        <f t="shared" si="147"/>
        <v>0.61642156862745101</v>
      </c>
      <c r="Q548" s="28">
        <f t="shared" si="160"/>
        <v>0.78661387631975921</v>
      </c>
      <c r="T548" s="47"/>
      <c r="U548" s="41">
        <f t="shared" si="155"/>
        <v>7.3211679516587882</v>
      </c>
      <c r="W548" s="41">
        <f t="shared" si="156"/>
        <v>7.2936895995494195</v>
      </c>
      <c r="Y548" s="41">
        <f t="shared" si="157"/>
        <v>2.7478352109368664E-2</v>
      </c>
      <c r="Z548" s="41">
        <f t="shared" si="151"/>
        <v>2.2877919812898259E-2</v>
      </c>
      <c r="AD548" s="48"/>
      <c r="AE548" s="45"/>
      <c r="AF548" s="44"/>
      <c r="AG548" s="41"/>
      <c r="AH548" s="27"/>
      <c r="AI548" s="49"/>
    </row>
    <row r="549" spans="1:35" x14ac:dyDescent="0.2">
      <c r="A549" s="14" t="s">
        <v>22</v>
      </c>
      <c r="B549" s="15">
        <v>40569</v>
      </c>
      <c r="C549" s="16">
        <v>7.34</v>
      </c>
      <c r="D549" s="16">
        <v>7.31</v>
      </c>
      <c r="E549" s="16">
        <v>7.35</v>
      </c>
      <c r="F549" s="16">
        <f t="shared" si="152"/>
        <v>4.9999999999999822E-2</v>
      </c>
      <c r="G549" s="14">
        <f t="shared" si="153"/>
        <v>4.9999999999999822E-2</v>
      </c>
      <c r="H549" s="14" t="str">
        <f t="shared" si="154"/>
        <v/>
      </c>
      <c r="I549" s="16">
        <f t="shared" si="158"/>
        <v>57.352941176470587</v>
      </c>
      <c r="K549" s="46"/>
      <c r="L549" s="16">
        <f t="shared" si="148"/>
        <v>7.39</v>
      </c>
      <c r="M549" s="16">
        <f t="shared" si="149"/>
        <v>7.23</v>
      </c>
      <c r="N549" s="28">
        <f t="shared" si="150"/>
        <v>0.68749999999999967</v>
      </c>
      <c r="O549" s="28">
        <f t="shared" si="159"/>
        <v>0.69975490196078483</v>
      </c>
      <c r="P549" s="28">
        <f t="shared" si="147"/>
        <v>0.69975490196078483</v>
      </c>
      <c r="Q549" s="28">
        <f t="shared" si="160"/>
        <v>0.82743212669683341</v>
      </c>
      <c r="T549" s="47"/>
      <c r="U549" s="41">
        <f t="shared" si="155"/>
        <v>7.3159257610512958</v>
      </c>
      <c r="W549" s="41">
        <f t="shared" si="156"/>
        <v>7.2891847675133734</v>
      </c>
      <c r="Y549" s="41">
        <f t="shared" si="157"/>
        <v>2.6740993537922364E-2</v>
      </c>
      <c r="Z549" s="41">
        <f t="shared" si="151"/>
        <v>2.1727811738780654E-2</v>
      </c>
      <c r="AD549" s="48"/>
      <c r="AE549" s="45"/>
      <c r="AF549" s="44"/>
      <c r="AG549" s="41"/>
      <c r="AH549" s="27"/>
      <c r="AI549" s="49"/>
    </row>
    <row r="550" spans="1:35" x14ac:dyDescent="0.2">
      <c r="A550" s="14" t="s">
        <v>22</v>
      </c>
      <c r="B550" s="15">
        <v>40568</v>
      </c>
      <c r="C550" s="16">
        <v>7.29</v>
      </c>
      <c r="D550" s="16">
        <v>7.28</v>
      </c>
      <c r="E550" s="16">
        <v>7.38</v>
      </c>
      <c r="F550" s="16">
        <f t="shared" si="152"/>
        <v>-9.9999999999999645E-2</v>
      </c>
      <c r="G550" s="14" t="str">
        <f t="shared" si="153"/>
        <v/>
      </c>
      <c r="H550" s="14">
        <f t="shared" si="154"/>
        <v>9.9999999999999645E-2</v>
      </c>
      <c r="I550" s="16">
        <f t="shared" si="158"/>
        <v>50.74626865671641</v>
      </c>
      <c r="K550" s="46"/>
      <c r="L550" s="16">
        <f t="shared" si="148"/>
        <v>7.39</v>
      </c>
      <c r="M550" s="16">
        <f t="shared" si="149"/>
        <v>7.22</v>
      </c>
      <c r="N550" s="28">
        <f t="shared" si="150"/>
        <v>0.41176470588235481</v>
      </c>
      <c r="O550" s="28">
        <f t="shared" si="159"/>
        <v>0.78431372549019718</v>
      </c>
      <c r="P550" s="28">
        <f t="shared" ref="P550:P564" si="165">O550</f>
        <v>0.78431372549019718</v>
      </c>
      <c r="Q550" s="28">
        <f t="shared" si="160"/>
        <v>0.8003016591251898</v>
      </c>
      <c r="T550" s="47"/>
      <c r="U550" s="41">
        <f t="shared" si="155"/>
        <v>7.311548626696986</v>
      </c>
      <c r="W550" s="41">
        <f t="shared" si="156"/>
        <v>7.2851195489144427</v>
      </c>
      <c r="Y550" s="41">
        <f t="shared" si="157"/>
        <v>2.6429077782543331E-2</v>
      </c>
      <c r="Z550" s="41">
        <f t="shared" si="151"/>
        <v>2.0474516288995229E-2</v>
      </c>
      <c r="AD550" s="48"/>
      <c r="AE550" s="45"/>
      <c r="AF550" s="44"/>
      <c r="AG550" s="41"/>
      <c r="AH550" s="27"/>
      <c r="AI550" s="49"/>
    </row>
    <row r="551" spans="1:35" x14ac:dyDescent="0.2">
      <c r="A551" s="14" t="s">
        <v>22</v>
      </c>
      <c r="B551" s="15">
        <v>40567</v>
      </c>
      <c r="C551" s="16">
        <v>7.39</v>
      </c>
      <c r="D551" s="16">
        <v>7.29</v>
      </c>
      <c r="E551" s="16">
        <v>7.39</v>
      </c>
      <c r="F551" s="16">
        <f t="shared" si="152"/>
        <v>9.9999999999997868E-3</v>
      </c>
      <c r="G551" s="14">
        <f t="shared" si="153"/>
        <v>9.9999999999997868E-3</v>
      </c>
      <c r="H551" s="14" t="str">
        <f t="shared" si="154"/>
        <v/>
      </c>
      <c r="I551" s="16">
        <f t="shared" si="158"/>
        <v>55.737704918032755</v>
      </c>
      <c r="K551" s="46"/>
      <c r="L551" s="16">
        <f t="shared" si="148"/>
        <v>7.39</v>
      </c>
      <c r="M551" s="16">
        <f t="shared" si="149"/>
        <v>7.22</v>
      </c>
      <c r="N551" s="28">
        <f t="shared" si="150"/>
        <v>1</v>
      </c>
      <c r="O551" s="28">
        <f t="shared" si="159"/>
        <v>0.9803921568627455</v>
      </c>
      <c r="P551" s="28">
        <f t="shared" si="165"/>
        <v>0.9803921568627455</v>
      </c>
      <c r="Q551" s="28">
        <f t="shared" si="160"/>
        <v>0.7306184012066379</v>
      </c>
      <c r="T551" s="47"/>
      <c r="U551" s="41">
        <f t="shared" si="155"/>
        <v>7.3154665588237107</v>
      </c>
      <c r="W551" s="41">
        <f t="shared" si="156"/>
        <v>7.2847291128275984</v>
      </c>
      <c r="Y551" s="41">
        <f t="shared" si="157"/>
        <v>3.0737445996112278E-2</v>
      </c>
      <c r="Z551" s="41">
        <f t="shared" si="151"/>
        <v>1.89858759156082E-2</v>
      </c>
      <c r="AD551" s="48"/>
      <c r="AE551" s="43"/>
      <c r="AF551" s="44"/>
      <c r="AG551" s="41"/>
      <c r="AH551" s="27"/>
      <c r="AI551" s="49"/>
    </row>
    <row r="552" spans="1:35" x14ac:dyDescent="0.2">
      <c r="A552" s="14" t="s">
        <v>22</v>
      </c>
      <c r="B552" s="15">
        <v>40564</v>
      </c>
      <c r="C552" s="16">
        <v>7.38</v>
      </c>
      <c r="D552" s="16">
        <v>7.3</v>
      </c>
      <c r="E552" s="16">
        <v>7.39</v>
      </c>
      <c r="F552" s="16">
        <f t="shared" si="152"/>
        <v>3.0000000000000249E-2</v>
      </c>
      <c r="G552" s="14">
        <f t="shared" si="153"/>
        <v>3.0000000000000249E-2</v>
      </c>
      <c r="H552" s="14" t="str">
        <f t="shared" si="154"/>
        <v/>
      </c>
      <c r="I552" s="16">
        <f t="shared" si="158"/>
        <v>60.86956521739129</v>
      </c>
      <c r="K552" s="46"/>
      <c r="L552" s="16">
        <f t="shared" ref="L552:L566" si="166">MAX(E552:E565)</f>
        <v>7.39</v>
      </c>
      <c r="M552" s="16">
        <f t="shared" ref="M552:M566" si="167">MIN(D552:D565)</f>
        <v>7.22</v>
      </c>
      <c r="N552" s="28">
        <f t="shared" ref="N552:N566" si="168">(C552-M552)/(L552-M552)</f>
        <v>0.9411764705882365</v>
      </c>
      <c r="O552" s="28">
        <f t="shared" si="159"/>
        <v>0.85218702865761753</v>
      </c>
      <c r="P552" s="28">
        <f t="shared" si="165"/>
        <v>0.85218702865761753</v>
      </c>
      <c r="Q552" s="28">
        <f t="shared" si="160"/>
        <v>0.57556561085973035</v>
      </c>
      <c r="T552" s="47"/>
      <c r="U552" s="41">
        <f t="shared" si="155"/>
        <v>7.3019150240643853</v>
      </c>
      <c r="W552" s="41">
        <f t="shared" si="156"/>
        <v>7.276307441853807</v>
      </c>
      <c r="Y552" s="41">
        <f t="shared" si="157"/>
        <v>2.560758221057835E-2</v>
      </c>
      <c r="Z552" s="41">
        <f t="shared" si="151"/>
        <v>1.604798339548218E-2</v>
      </c>
      <c r="AD552" s="48"/>
      <c r="AE552" s="43"/>
      <c r="AF552" s="44"/>
      <c r="AG552" s="41"/>
      <c r="AH552" s="27"/>
      <c r="AI552" s="49"/>
    </row>
    <row r="553" spans="1:35" x14ac:dyDescent="0.2">
      <c r="A553" s="14" t="s">
        <v>22</v>
      </c>
      <c r="B553" s="15">
        <v>40563</v>
      </c>
      <c r="C553" s="16">
        <v>7.35</v>
      </c>
      <c r="D553" s="16">
        <v>7.3</v>
      </c>
      <c r="E553" s="16">
        <v>7.35</v>
      </c>
      <c r="F553" s="16">
        <f t="shared" si="152"/>
        <v>4.9999999999999822E-2</v>
      </c>
      <c r="G553" s="14">
        <f t="shared" si="153"/>
        <v>4.9999999999999822E-2</v>
      </c>
      <c r="H553" s="14" t="str">
        <f t="shared" si="154"/>
        <v/>
      </c>
      <c r="I553" s="16">
        <f t="shared" si="158"/>
        <v>96.577946768060841</v>
      </c>
      <c r="K553" s="46"/>
      <c r="L553" s="16">
        <f t="shared" si="166"/>
        <v>7.35</v>
      </c>
      <c r="M553" s="16">
        <f t="shared" si="167"/>
        <v>7.22</v>
      </c>
      <c r="N553" s="28">
        <f t="shared" si="168"/>
        <v>1</v>
      </c>
      <c r="O553" s="28">
        <f t="shared" si="159"/>
        <v>0.82051282051282193</v>
      </c>
      <c r="P553" s="28">
        <f t="shared" si="165"/>
        <v>0.82051282051282193</v>
      </c>
      <c r="Q553" s="28">
        <f t="shared" si="160"/>
        <v>0.4820512820512845</v>
      </c>
      <c r="T553" s="47"/>
      <c r="U553" s="41">
        <f t="shared" si="155"/>
        <v>7.2877177557124551</v>
      </c>
      <c r="W553" s="41">
        <f t="shared" si="156"/>
        <v>7.2680120372021113</v>
      </c>
      <c r="Y553" s="41">
        <f t="shared" si="157"/>
        <v>1.970571851034375E-2</v>
      </c>
      <c r="Z553" s="41">
        <f t="shared" si="151"/>
        <v>1.3658083691708137E-2</v>
      </c>
      <c r="AD553" s="48"/>
      <c r="AE553" s="43"/>
      <c r="AF553" s="44"/>
      <c r="AG553" s="41"/>
      <c r="AH553" s="27"/>
      <c r="AI553" s="49"/>
    </row>
    <row r="554" spans="1:35" x14ac:dyDescent="0.2">
      <c r="A554" s="14" t="s">
        <v>22</v>
      </c>
      <c r="B554" s="15">
        <v>40562</v>
      </c>
      <c r="C554" s="16">
        <v>7.3</v>
      </c>
      <c r="D554" s="16">
        <v>7.29</v>
      </c>
      <c r="E554" s="16">
        <v>7.33</v>
      </c>
      <c r="F554" s="16">
        <f t="shared" si="152"/>
        <v>-3.0000000000000249E-2</v>
      </c>
      <c r="G554" s="14" t="str">
        <f t="shared" si="153"/>
        <v/>
      </c>
      <c r="H554" s="14">
        <f t="shared" si="154"/>
        <v>3.0000000000000249E-2</v>
      </c>
      <c r="I554" s="16"/>
      <c r="K554" s="46"/>
      <c r="L554" s="16">
        <f t="shared" si="166"/>
        <v>7.35</v>
      </c>
      <c r="M554" s="16">
        <f t="shared" si="167"/>
        <v>7.22</v>
      </c>
      <c r="N554" s="28">
        <f t="shared" si="168"/>
        <v>0.61538461538461642</v>
      </c>
      <c r="O554" s="28">
        <f t="shared" si="159"/>
        <v>0.56410256410256621</v>
      </c>
      <c r="P554" s="28">
        <f t="shared" si="165"/>
        <v>0.56410256410256621</v>
      </c>
      <c r="Q554" s="28">
        <f t="shared" si="160"/>
        <v>0.42564102564102829</v>
      </c>
      <c r="T554" s="47"/>
      <c r="U554" s="41">
        <f t="shared" si="155"/>
        <v>7.2763937112965369</v>
      </c>
      <c r="W554" s="41">
        <f t="shared" si="156"/>
        <v>7.26145300017828</v>
      </c>
      <c r="Y554" s="41">
        <f t="shared" si="157"/>
        <v>1.49407111182569E-2</v>
      </c>
      <c r="Z554" s="41">
        <f t="shared" si="151"/>
        <v>1.214617498704923E-2</v>
      </c>
      <c r="AD554" s="48"/>
      <c r="AE554" s="43"/>
      <c r="AF554" s="44"/>
      <c r="AG554" s="41"/>
      <c r="AH554" s="27"/>
      <c r="AI554" s="49"/>
    </row>
    <row r="555" spans="1:35" x14ac:dyDescent="0.2">
      <c r="A555" s="14" t="s">
        <v>22</v>
      </c>
      <c r="B555" s="15">
        <v>40561</v>
      </c>
      <c r="C555" s="16">
        <v>7.33</v>
      </c>
      <c r="D555" s="16">
        <v>7.28</v>
      </c>
      <c r="E555" s="16">
        <v>7.33</v>
      </c>
      <c r="F555" s="16">
        <f t="shared" si="152"/>
        <v>8.0000000000000071E-2</v>
      </c>
      <c r="G555" s="14">
        <f t="shared" si="153"/>
        <v>8.0000000000000071E-2</v>
      </c>
      <c r="H555" s="14" t="str">
        <f t="shared" si="154"/>
        <v/>
      </c>
      <c r="I555" s="16"/>
      <c r="K555" s="46"/>
      <c r="L555" s="16">
        <f t="shared" si="166"/>
        <v>7.35</v>
      </c>
      <c r="M555" s="16">
        <f t="shared" si="167"/>
        <v>7.22</v>
      </c>
      <c r="N555" s="28">
        <f t="shared" si="168"/>
        <v>0.84615384615384925</v>
      </c>
      <c r="O555" s="28">
        <f t="shared" si="159"/>
        <v>0.43589743589743835</v>
      </c>
      <c r="P555" s="28">
        <f t="shared" si="165"/>
        <v>0.43589743589743835</v>
      </c>
      <c r="Q555" s="28">
        <f t="shared" si="160"/>
        <v>0.41538461538461824</v>
      </c>
      <c r="T555" s="47"/>
      <c r="U555" s="41">
        <f t="shared" si="155"/>
        <v>7.2721016588049991</v>
      </c>
      <c r="W555" s="41">
        <f t="shared" si="156"/>
        <v>7.2583692401925424</v>
      </c>
      <c r="Y555" s="41">
        <f t="shared" si="157"/>
        <v>1.3732418612456776E-2</v>
      </c>
      <c r="Z555" s="41">
        <f t="shared" si="151"/>
        <v>1.1447540954247312E-2</v>
      </c>
      <c r="AD555" s="48"/>
      <c r="AE555" s="43"/>
      <c r="AF555" s="44"/>
      <c r="AG555" s="41"/>
      <c r="AH555" s="27"/>
      <c r="AI555" s="49"/>
    </row>
    <row r="556" spans="1:35" x14ac:dyDescent="0.2">
      <c r="A556" s="14" t="s">
        <v>22</v>
      </c>
      <c r="B556" s="15">
        <v>40560</v>
      </c>
      <c r="C556" s="16">
        <v>7.25</v>
      </c>
      <c r="D556" s="16">
        <v>7.24</v>
      </c>
      <c r="E556" s="16">
        <v>7.3</v>
      </c>
      <c r="F556" s="16">
        <f t="shared" si="152"/>
        <v>0</v>
      </c>
      <c r="G556" s="14" t="str">
        <f t="shared" si="153"/>
        <v/>
      </c>
      <c r="H556" s="14" t="str">
        <f t="shared" si="154"/>
        <v/>
      </c>
      <c r="I556" s="16"/>
      <c r="K556" s="46"/>
      <c r="L556" s="16">
        <f t="shared" si="166"/>
        <v>7.35</v>
      </c>
      <c r="M556" s="16">
        <f t="shared" si="167"/>
        <v>7.22</v>
      </c>
      <c r="N556" s="28">
        <f t="shared" si="168"/>
        <v>0.23076923076923286</v>
      </c>
      <c r="O556" s="28">
        <f t="shared" si="159"/>
        <v>0.20512820512820773</v>
      </c>
      <c r="P556" s="28">
        <f t="shared" si="165"/>
        <v>0.20512820512820773</v>
      </c>
      <c r="Q556" s="28">
        <f t="shared" si="160"/>
        <v>0.42564102564102829</v>
      </c>
      <c r="T556" s="47"/>
      <c r="U556" s="41">
        <f t="shared" si="155"/>
        <v>7.2615746876786353</v>
      </c>
      <c r="W556" s="41">
        <f t="shared" si="156"/>
        <v>7.2526387794079454</v>
      </c>
      <c r="Y556" s="41">
        <f t="shared" si="157"/>
        <v>8.9359082706899073E-3</v>
      </c>
      <c r="Z556" s="41">
        <f t="shared" si="151"/>
        <v>1.0876321539694945E-2</v>
      </c>
      <c r="AD556" s="48"/>
      <c r="AE556" s="43"/>
      <c r="AF556" s="44"/>
      <c r="AG556" s="41"/>
      <c r="AH556" s="27"/>
      <c r="AI556" s="49"/>
    </row>
    <row r="557" spans="1:35" x14ac:dyDescent="0.2">
      <c r="A557" s="14" t="s">
        <v>22</v>
      </c>
      <c r="B557" s="15">
        <v>40557</v>
      </c>
      <c r="C557" s="16">
        <v>7.25</v>
      </c>
      <c r="D557" s="16">
        <v>7.24</v>
      </c>
      <c r="E557" s="16">
        <v>7.29</v>
      </c>
      <c r="F557" s="16">
        <f t="shared" si="152"/>
        <v>9.9999999999997868E-3</v>
      </c>
      <c r="G557" s="14">
        <f t="shared" si="153"/>
        <v>9.9999999999997868E-3</v>
      </c>
      <c r="H557" s="14" t="str">
        <f t="shared" si="154"/>
        <v/>
      </c>
      <c r="I557" s="16"/>
      <c r="K557" s="46"/>
      <c r="L557" s="16">
        <f t="shared" si="166"/>
        <v>7.35</v>
      </c>
      <c r="M557" s="16">
        <f t="shared" si="167"/>
        <v>7.22</v>
      </c>
      <c r="N557" s="28">
        <f t="shared" si="168"/>
        <v>0.23076923076923286</v>
      </c>
      <c r="O557" s="28">
        <f t="shared" si="159"/>
        <v>0.38461538461538813</v>
      </c>
      <c r="P557" s="28">
        <f t="shared" si="165"/>
        <v>0.38461538461538813</v>
      </c>
      <c r="Q557" s="28">
        <f t="shared" si="160"/>
        <v>0.44700854700854969</v>
      </c>
      <c r="T557" s="47"/>
      <c r="U557" s="41">
        <f t="shared" si="155"/>
        <v>7.2636791763474786</v>
      </c>
      <c r="W557" s="41">
        <f t="shared" si="156"/>
        <v>7.2528498817605804</v>
      </c>
      <c r="Y557" s="41">
        <f t="shared" si="157"/>
        <v>1.0829294586898186E-2</v>
      </c>
      <c r="Z557" s="41">
        <f t="shared" si="151"/>
        <v>1.1361424856946203E-2</v>
      </c>
      <c r="AD557" s="48"/>
      <c r="AE557" s="43"/>
      <c r="AF557" s="44"/>
      <c r="AG557" s="41"/>
      <c r="AH557" s="27"/>
      <c r="AI557" s="49"/>
    </row>
    <row r="558" spans="1:35" x14ac:dyDescent="0.2">
      <c r="A558" s="14" t="s">
        <v>22</v>
      </c>
      <c r="B558" s="15">
        <v>40556</v>
      </c>
      <c r="C558" s="16">
        <v>7.24</v>
      </c>
      <c r="D558" s="16">
        <v>7.24</v>
      </c>
      <c r="E558" s="16">
        <v>7.33</v>
      </c>
      <c r="F558" s="16">
        <f t="shared" si="152"/>
        <v>-8.0000000000000071E-2</v>
      </c>
      <c r="G558" s="14" t="str">
        <f t="shared" si="153"/>
        <v/>
      </c>
      <c r="H558" s="14">
        <f t="shared" si="154"/>
        <v>8.0000000000000071E-2</v>
      </c>
      <c r="I558" s="16"/>
      <c r="K558" s="46"/>
      <c r="L558" s="16">
        <f t="shared" si="166"/>
        <v>7.35</v>
      </c>
      <c r="M558" s="16">
        <f t="shared" si="167"/>
        <v>7.22</v>
      </c>
      <c r="N558" s="28">
        <f t="shared" si="168"/>
        <v>0.15384615384615752</v>
      </c>
      <c r="O558" s="28">
        <f t="shared" si="159"/>
        <v>0.5384615384615411</v>
      </c>
      <c r="P558" s="28">
        <f t="shared" si="165"/>
        <v>0.5384615384615411</v>
      </c>
      <c r="Q558" s="28">
        <f t="shared" si="160"/>
        <v>0.46438746438746659</v>
      </c>
      <c r="T558" s="47"/>
      <c r="U558" s="41">
        <f t="shared" si="155"/>
        <v>7.2661662993197478</v>
      </c>
      <c r="W558" s="41">
        <f t="shared" si="156"/>
        <v>7.2530778723014269</v>
      </c>
      <c r="Y558" s="41">
        <f t="shared" si="157"/>
        <v>1.3088427018320914E-2</v>
      </c>
      <c r="Z558" s="41">
        <f t="shared" si="151"/>
        <v>1.1494457424458208E-2</v>
      </c>
      <c r="AD558" s="48"/>
      <c r="AE558" s="43"/>
      <c r="AF558" s="44"/>
      <c r="AG558" s="41"/>
      <c r="AH558" s="27"/>
      <c r="AI558" s="49"/>
    </row>
    <row r="559" spans="1:35" x14ac:dyDescent="0.2">
      <c r="A559" s="14" t="s">
        <v>22</v>
      </c>
      <c r="B559" s="15">
        <v>40555</v>
      </c>
      <c r="C559" s="16">
        <v>7.32</v>
      </c>
      <c r="D559" s="16">
        <v>7.27</v>
      </c>
      <c r="E559" s="16">
        <v>7.32</v>
      </c>
      <c r="F559" s="16">
        <f t="shared" si="152"/>
        <v>1.0000000000000675E-2</v>
      </c>
      <c r="G559" s="14">
        <f t="shared" si="153"/>
        <v>1.0000000000000675E-2</v>
      </c>
      <c r="H559" s="14" t="str">
        <f t="shared" si="154"/>
        <v/>
      </c>
      <c r="I559" s="16"/>
      <c r="K559" s="46"/>
      <c r="L559" s="16">
        <f t="shared" si="166"/>
        <v>7.35</v>
      </c>
      <c r="M559" s="16">
        <f t="shared" si="167"/>
        <v>7.22</v>
      </c>
      <c r="N559" s="28">
        <f t="shared" si="168"/>
        <v>0.76923076923077394</v>
      </c>
      <c r="O559" s="28">
        <f t="shared" si="159"/>
        <v>0.51282051282051599</v>
      </c>
      <c r="P559" s="28">
        <f t="shared" si="165"/>
        <v>0.51282051282051599</v>
      </c>
      <c r="Q559" s="28">
        <f t="shared" si="160"/>
        <v>0.47150997150997326</v>
      </c>
      <c r="T559" s="47"/>
      <c r="U559" s="41">
        <f t="shared" si="155"/>
        <v>7.270923808286974</v>
      </c>
      <c r="W559" s="41">
        <f t="shared" si="156"/>
        <v>7.2541241020855409</v>
      </c>
      <c r="Y559" s="41">
        <f t="shared" si="157"/>
        <v>1.6799706201433118E-2</v>
      </c>
      <c r="Z559" s="41">
        <f t="shared" si="151"/>
        <v>1.109596502599253E-2</v>
      </c>
      <c r="AD559" s="48"/>
      <c r="AE559" s="43"/>
      <c r="AF559" s="44"/>
      <c r="AG559" s="41"/>
      <c r="AH559" s="27"/>
      <c r="AI559" s="49"/>
    </row>
    <row r="560" spans="1:35" x14ac:dyDescent="0.2">
      <c r="A560" s="14" t="s">
        <v>22</v>
      </c>
      <c r="B560" s="15">
        <v>40554</v>
      </c>
      <c r="C560" s="16">
        <v>7.31</v>
      </c>
      <c r="D560" s="16">
        <v>7.26</v>
      </c>
      <c r="E560" s="16">
        <v>7.31</v>
      </c>
      <c r="F560" s="16">
        <f t="shared" si="152"/>
        <v>7.9999999999999183E-2</v>
      </c>
      <c r="G560" s="14">
        <f t="shared" si="153"/>
        <v>7.9999999999999183E-2</v>
      </c>
      <c r="H560" s="14" t="str">
        <f t="shared" si="154"/>
        <v/>
      </c>
      <c r="I560" s="16"/>
      <c r="K560" s="46"/>
      <c r="L560" s="16">
        <f t="shared" si="166"/>
        <v>7.35</v>
      </c>
      <c r="M560" s="16">
        <f t="shared" si="167"/>
        <v>7.22</v>
      </c>
      <c r="N560" s="28">
        <f t="shared" si="168"/>
        <v>0.69230769230769174</v>
      </c>
      <c r="O560" s="28">
        <f t="shared" si="159"/>
        <v>0.48717948717948856</v>
      </c>
      <c r="P560" s="28">
        <f t="shared" si="165"/>
        <v>0.48717948717948856</v>
      </c>
      <c r="Q560" s="28">
        <f t="shared" si="160"/>
        <v>0.47264957264957375</v>
      </c>
      <c r="T560" s="47"/>
      <c r="U560" s="41">
        <f t="shared" si="155"/>
        <v>7.2620008643391518</v>
      </c>
      <c r="W560" s="41">
        <f t="shared" si="156"/>
        <v>7.2488540302523852</v>
      </c>
      <c r="Y560" s="41">
        <f t="shared" si="157"/>
        <v>1.3146834086766646E-2</v>
      </c>
      <c r="Z560" s="41">
        <f t="shared" si="151"/>
        <v>9.6700297321323826E-3</v>
      </c>
      <c r="AD560" s="48"/>
      <c r="AE560" s="43"/>
      <c r="AF560" s="44"/>
      <c r="AG560" s="41"/>
      <c r="AH560" s="27"/>
      <c r="AI560" s="49"/>
    </row>
    <row r="561" spans="1:35" x14ac:dyDescent="0.2">
      <c r="A561" s="14" t="s">
        <v>22</v>
      </c>
      <c r="B561" s="15">
        <v>40553</v>
      </c>
      <c r="C561" s="16">
        <v>7.23</v>
      </c>
      <c r="D561" s="16">
        <v>7.23</v>
      </c>
      <c r="E561" s="16">
        <v>7.34</v>
      </c>
      <c r="F561" s="16">
        <f t="shared" si="152"/>
        <v>-7.9999999999999183E-2</v>
      </c>
      <c r="G561" s="14" t="str">
        <f t="shared" si="153"/>
        <v/>
      </c>
      <c r="H561" s="14">
        <f t="shared" si="154"/>
        <v>7.9999999999999183E-2</v>
      </c>
      <c r="I561" s="16"/>
      <c r="K561" s="46"/>
      <c r="L561" s="16">
        <f t="shared" si="166"/>
        <v>7.35</v>
      </c>
      <c r="M561" s="16">
        <f t="shared" si="167"/>
        <v>7.22</v>
      </c>
      <c r="N561" s="28">
        <f t="shared" si="168"/>
        <v>7.6923076923082173E-2</v>
      </c>
      <c r="O561" s="28">
        <f t="shared" si="159"/>
        <v>0.3119658119658148</v>
      </c>
      <c r="P561" s="28">
        <f t="shared" si="165"/>
        <v>0.3119658119658148</v>
      </c>
      <c r="Q561" s="28"/>
      <c r="T561" s="47"/>
      <c r="U561" s="41">
        <f t="shared" si="155"/>
        <v>7.2532737487644523</v>
      </c>
      <c r="W561" s="41">
        <f t="shared" si="156"/>
        <v>7.2439623526725763</v>
      </c>
      <c r="Y561" s="41">
        <f t="shared" si="157"/>
        <v>9.3113960918760341E-3</v>
      </c>
      <c r="Z561" s="41">
        <f t="shared" si="151"/>
        <v>8.8008286434738178E-3</v>
      </c>
      <c r="AD561" s="48"/>
      <c r="AE561" s="43"/>
      <c r="AF561" s="44"/>
      <c r="AG561" s="41"/>
      <c r="AH561" s="27"/>
      <c r="AI561" s="49"/>
    </row>
    <row r="562" spans="1:35" x14ac:dyDescent="0.2">
      <c r="A562" s="14" t="s">
        <v>22</v>
      </c>
      <c r="B562" s="15">
        <v>40550</v>
      </c>
      <c r="C562" s="16">
        <v>7.31</v>
      </c>
      <c r="D562" s="16">
        <v>7.23</v>
      </c>
      <c r="E562" s="16">
        <v>7.35</v>
      </c>
      <c r="F562" s="16">
        <f t="shared" si="152"/>
        <v>6.9999999999999396E-2</v>
      </c>
      <c r="G562" s="14">
        <f t="shared" si="153"/>
        <v>6.9999999999999396E-2</v>
      </c>
      <c r="H562" s="14" t="str">
        <f t="shared" si="154"/>
        <v/>
      </c>
      <c r="I562" s="16"/>
      <c r="K562" s="46"/>
      <c r="L562" s="16">
        <f t="shared" si="166"/>
        <v>7.35</v>
      </c>
      <c r="M562" s="16">
        <f t="shared" si="167"/>
        <v>7.22</v>
      </c>
      <c r="N562" s="28">
        <f t="shared" si="168"/>
        <v>0.69230769230769174</v>
      </c>
      <c r="O562" s="28">
        <f t="shared" si="159"/>
        <v>0.4715099715099722</v>
      </c>
      <c r="P562" s="28">
        <f t="shared" si="165"/>
        <v>0.4715099715099722</v>
      </c>
      <c r="Q562" s="28"/>
      <c r="T562" s="47"/>
      <c r="U562" s="41">
        <f t="shared" si="155"/>
        <v>7.2575053394488984</v>
      </c>
      <c r="W562" s="41">
        <f t="shared" si="156"/>
        <v>7.2450793408863818</v>
      </c>
      <c r="Y562" s="41">
        <f t="shared" si="157"/>
        <v>1.2425998562516583E-2</v>
      </c>
      <c r="Z562" s="41">
        <f t="shared" si="151"/>
        <v>8.6731867813732624E-3</v>
      </c>
      <c r="AD562" s="48"/>
      <c r="AE562" s="43"/>
      <c r="AF562" s="44"/>
      <c r="AG562" s="41"/>
      <c r="AH562" s="27"/>
      <c r="AI562" s="49"/>
    </row>
    <row r="563" spans="1:35" x14ac:dyDescent="0.2">
      <c r="A563" s="14" t="s">
        <v>22</v>
      </c>
      <c r="B563" s="15">
        <v>40549</v>
      </c>
      <c r="C563" s="16">
        <v>7.24</v>
      </c>
      <c r="D563" s="16">
        <v>7.22</v>
      </c>
      <c r="E563" s="16">
        <v>7.34</v>
      </c>
      <c r="F563" s="16">
        <f t="shared" si="152"/>
        <v>-4.0000000000000036E-2</v>
      </c>
      <c r="G563" s="14" t="str">
        <f t="shared" si="153"/>
        <v/>
      </c>
      <c r="H563" s="14">
        <f t="shared" si="154"/>
        <v>4.0000000000000036E-2</v>
      </c>
      <c r="I563" s="16"/>
      <c r="K563" s="46"/>
      <c r="L563" s="16">
        <f t="shared" si="166"/>
        <v>7.34</v>
      </c>
      <c r="M563" s="16">
        <f t="shared" si="167"/>
        <v>7.22</v>
      </c>
      <c r="N563" s="28">
        <f t="shared" si="168"/>
        <v>0.16666666666667038</v>
      </c>
      <c r="O563" s="28">
        <f t="shared" si="159"/>
        <v>0.57407407407407496</v>
      </c>
      <c r="P563" s="28">
        <f t="shared" si="165"/>
        <v>0.57407407407407496</v>
      </c>
      <c r="Q563" s="28"/>
      <c r="T563" s="47"/>
      <c r="U563" s="41">
        <f t="shared" si="155"/>
        <v>7.2479608557123347</v>
      </c>
      <c r="W563" s="41">
        <f t="shared" si="156"/>
        <v>7.2398856881572922</v>
      </c>
      <c r="Y563" s="41">
        <f t="shared" si="157"/>
        <v>8.0751675550425617E-3</v>
      </c>
      <c r="Z563" s="41">
        <f t="shared" ref="Z563:Z564" si="169">AA$3*Y563+(1-AA$3)*Z564</f>
        <v>7.734983836087431E-3</v>
      </c>
      <c r="AD563" s="48"/>
      <c r="AE563" s="43"/>
      <c r="AF563" s="44"/>
      <c r="AG563" s="41"/>
      <c r="AH563" s="27"/>
      <c r="AI563" s="49"/>
    </row>
    <row r="564" spans="1:35" x14ac:dyDescent="0.2">
      <c r="A564" s="14" t="s">
        <v>22</v>
      </c>
      <c r="B564" s="15">
        <v>40548</v>
      </c>
      <c r="C564" s="16">
        <v>7.28</v>
      </c>
      <c r="D564" s="16">
        <v>7.27</v>
      </c>
      <c r="E564" s="16">
        <v>7.32</v>
      </c>
      <c r="F564" s="16">
        <f t="shared" ref="F564:F566" si="170">C564-C565</f>
        <v>-4.0000000000000036E-2</v>
      </c>
      <c r="G564" s="14" t="str">
        <f t="shared" ref="G564:G566" si="171">IF(F564&gt;0,F564,"")</f>
        <v/>
      </c>
      <c r="H564" s="14">
        <f t="shared" ref="H564:H566" si="172">IF(F564&lt;0,-F564,"")</f>
        <v>4.0000000000000036E-2</v>
      </c>
      <c r="I564" s="16"/>
      <c r="K564" s="46"/>
      <c r="L564" s="16">
        <f t="shared" si="166"/>
        <v>7.32</v>
      </c>
      <c r="M564" s="16">
        <f t="shared" si="167"/>
        <v>7.23</v>
      </c>
      <c r="N564" s="28">
        <f t="shared" si="168"/>
        <v>0.55555555555555447</v>
      </c>
      <c r="O564" s="28">
        <f t="shared" si="159"/>
        <v>0.51851851851851816</v>
      </c>
      <c r="P564" s="28">
        <f t="shared" si="165"/>
        <v>0.51851851851851816</v>
      </c>
      <c r="Q564" s="28"/>
      <c r="T564" s="47"/>
      <c r="U564" s="41">
        <f t="shared" ref="U564:U565" si="173">V$3*$C564+(1-V$3)*U565</f>
        <v>7.2494082840236684</v>
      </c>
      <c r="W564" s="41">
        <f t="shared" ref="W564:W565" si="174">X$3*$C564+(1-X$3)*W565</f>
        <v>7.2398765432098759</v>
      </c>
      <c r="Y564" s="41">
        <f t="shared" ref="Y564:Y565" si="175">U564-W564</f>
        <v>9.5317408137924886E-3</v>
      </c>
      <c r="Z564" s="41">
        <f t="shared" si="169"/>
        <v>7.6499379063486479E-3</v>
      </c>
      <c r="AD564" s="48"/>
      <c r="AE564" s="43"/>
      <c r="AF564" s="44"/>
      <c r="AG564" s="41"/>
      <c r="AH564" s="27"/>
      <c r="AI564" s="49"/>
    </row>
    <row r="565" spans="1:35" x14ac:dyDescent="0.2">
      <c r="A565" s="14" t="s">
        <v>22</v>
      </c>
      <c r="B565" s="15">
        <v>40547</v>
      </c>
      <c r="C565" s="16">
        <v>7.32</v>
      </c>
      <c r="D565" s="16">
        <v>7.24</v>
      </c>
      <c r="E565" s="16">
        <v>7.32</v>
      </c>
      <c r="F565" s="16">
        <f t="shared" si="170"/>
        <v>8.9999999999999858E-2</v>
      </c>
      <c r="G565" s="14">
        <f t="shared" si="171"/>
        <v>8.9999999999999858E-2</v>
      </c>
      <c r="H565" s="14" t="str">
        <f t="shared" si="172"/>
        <v/>
      </c>
      <c r="I565" s="16"/>
      <c r="K565" s="46"/>
      <c r="L565" s="16">
        <f t="shared" si="166"/>
        <v>7.32</v>
      </c>
      <c r="M565" s="16">
        <f t="shared" si="167"/>
        <v>7.23</v>
      </c>
      <c r="N565" s="28">
        <f t="shared" si="168"/>
        <v>1</v>
      </c>
      <c r="O565" s="28"/>
      <c r="P565" s="28"/>
      <c r="Q565" s="28"/>
      <c r="T565" s="47"/>
      <c r="U565" s="41">
        <f t="shared" si="173"/>
        <v>7.243846153846154</v>
      </c>
      <c r="W565" s="41">
        <f t="shared" si="174"/>
        <v>7.2366666666666664</v>
      </c>
      <c r="Y565" s="41">
        <f t="shared" si="175"/>
        <v>7.1794871794876869E-3</v>
      </c>
      <c r="Z565" s="41">
        <f>Y565</f>
        <v>7.1794871794876869E-3</v>
      </c>
      <c r="AD565" s="48"/>
      <c r="AE565" s="43"/>
      <c r="AF565" s="44"/>
      <c r="AG565" s="41"/>
      <c r="AH565" s="27"/>
      <c r="AI565" s="49"/>
    </row>
    <row r="566" spans="1:35" x14ac:dyDescent="0.2">
      <c r="A566" s="14" t="s">
        <v>22</v>
      </c>
      <c r="B566" s="15">
        <v>40546</v>
      </c>
      <c r="C566" s="16">
        <v>7.23</v>
      </c>
      <c r="D566" s="16">
        <v>7.23</v>
      </c>
      <c r="E566" s="16">
        <v>7.27</v>
      </c>
      <c r="F566" s="16">
        <f t="shared" si="170"/>
        <v>7.23</v>
      </c>
      <c r="G566" s="14">
        <f t="shared" si="171"/>
        <v>7.23</v>
      </c>
      <c r="H566" s="14" t="str">
        <f t="shared" si="172"/>
        <v/>
      </c>
      <c r="I566" s="16"/>
      <c r="K566" s="46"/>
      <c r="L566" s="16">
        <f t="shared" si="166"/>
        <v>7.27</v>
      </c>
      <c r="M566" s="16">
        <f t="shared" si="167"/>
        <v>7.23</v>
      </c>
      <c r="N566" s="28">
        <f t="shared" si="168"/>
        <v>0</v>
      </c>
      <c r="O566" s="28"/>
      <c r="P566" s="28"/>
      <c r="Q566" s="28"/>
      <c r="T566" s="47"/>
      <c r="U566" s="16">
        <f>C566</f>
        <v>7.23</v>
      </c>
      <c r="W566" s="16">
        <f>C566</f>
        <v>7.23</v>
      </c>
      <c r="Y566" s="41"/>
      <c r="AD566" s="48"/>
      <c r="AE566" s="43"/>
      <c r="AF566" s="44"/>
      <c r="AG566" s="41"/>
      <c r="AH566" s="27"/>
      <c r="AI566" s="49"/>
    </row>
  </sheetData>
  <sortState ref="A3:AE308">
    <sortCondition descending="1" ref="B3:B308"/>
  </sortState>
  <mergeCells count="8">
    <mergeCell ref="K3:K566"/>
    <mergeCell ref="T3:T566"/>
    <mergeCell ref="AD3:AD566"/>
    <mergeCell ref="AI3:AI566"/>
    <mergeCell ref="F1:J1"/>
    <mergeCell ref="L1:S1"/>
    <mergeCell ref="U1:AC1"/>
    <mergeCell ref="AE1:A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8"/>
  <sheetViews>
    <sheetView topLeftCell="Q1" workbookViewId="0">
      <pane ySplit="2" topLeftCell="A268" activePane="bottomLeft" state="frozenSplit"/>
      <selection pane="bottomLeft" activeCell="AI1" sqref="AI1:AI1048576"/>
    </sheetView>
  </sheetViews>
  <sheetFormatPr baseColWidth="10" defaultColWidth="11.42578125" defaultRowHeight="11.25" x14ac:dyDescent="0.2"/>
  <cols>
    <col min="1" max="2" width="11.42578125" style="14"/>
    <col min="3" max="5" width="11.42578125" style="16"/>
    <col min="6" max="10" width="11.42578125" style="14" customWidth="1"/>
    <col min="11" max="11" width="3" style="14" bestFit="1" customWidth="1"/>
    <col min="12" max="19" width="11.42578125" style="14" customWidth="1"/>
    <col min="20" max="20" width="3" style="14" bestFit="1" customWidth="1"/>
    <col min="21" max="29" width="11.42578125" style="14" customWidth="1"/>
    <col min="30" max="30" width="3" style="14" bestFit="1" customWidth="1"/>
    <col min="31" max="34" width="11.42578125" style="14" customWidth="1"/>
    <col min="35" max="35" width="3" style="14" bestFit="1" customWidth="1"/>
    <col min="36" max="16384" width="11.42578125" style="14"/>
  </cols>
  <sheetData>
    <row r="1" spans="1:35" ht="11.25" customHeight="1" x14ac:dyDescent="0.2">
      <c r="F1" s="50" t="s">
        <v>9</v>
      </c>
      <c r="G1" s="51"/>
      <c r="H1" s="51"/>
      <c r="I1" s="51"/>
      <c r="J1" s="51"/>
      <c r="K1" s="38"/>
      <c r="L1" s="52" t="s">
        <v>35</v>
      </c>
      <c r="M1" s="52"/>
      <c r="N1" s="52"/>
      <c r="O1" s="52"/>
      <c r="P1" s="52"/>
      <c r="Q1" s="52"/>
      <c r="R1" s="52"/>
      <c r="S1" s="52"/>
      <c r="T1" s="39"/>
      <c r="U1" s="53" t="s">
        <v>17</v>
      </c>
      <c r="V1" s="54"/>
      <c r="W1" s="54"/>
      <c r="X1" s="54"/>
      <c r="Y1" s="54"/>
      <c r="Z1" s="54"/>
      <c r="AA1" s="54"/>
      <c r="AB1" s="54"/>
      <c r="AC1" s="54"/>
      <c r="AD1" s="40"/>
      <c r="AE1" s="55" t="s">
        <v>36</v>
      </c>
      <c r="AF1" s="55"/>
      <c r="AG1" s="56"/>
      <c r="AH1" s="56"/>
      <c r="AI1" s="21"/>
    </row>
    <row r="2" spans="1:35" x14ac:dyDescent="0.2">
      <c r="A2" s="17" t="s">
        <v>23</v>
      </c>
      <c r="B2" s="18" t="s">
        <v>24</v>
      </c>
      <c r="C2" s="19" t="s">
        <v>25</v>
      </c>
      <c r="D2" s="19" t="s">
        <v>26</v>
      </c>
      <c r="E2" s="20" t="s">
        <v>27</v>
      </c>
      <c r="F2" s="22" t="s">
        <v>7</v>
      </c>
      <c r="G2" s="23" t="s">
        <v>0</v>
      </c>
      <c r="H2" s="23" t="s">
        <v>1</v>
      </c>
      <c r="I2" s="23" t="s">
        <v>40</v>
      </c>
      <c r="J2" s="36" t="s">
        <v>3</v>
      </c>
      <c r="K2" s="38"/>
      <c r="L2" s="25" t="s">
        <v>13</v>
      </c>
      <c r="M2" s="25" t="s">
        <v>14</v>
      </c>
      <c r="N2" s="25" t="s">
        <v>28</v>
      </c>
      <c r="O2" s="25" t="s">
        <v>29</v>
      </c>
      <c r="P2" s="25" t="s">
        <v>31</v>
      </c>
      <c r="Q2" s="25" t="s">
        <v>30</v>
      </c>
      <c r="R2" s="36" t="s">
        <v>42</v>
      </c>
      <c r="S2" s="36" t="s">
        <v>43</v>
      </c>
      <c r="T2" s="39"/>
      <c r="U2" s="29" t="s">
        <v>18</v>
      </c>
      <c r="V2" s="30" t="s">
        <v>32</v>
      </c>
      <c r="W2" s="30" t="s">
        <v>19</v>
      </c>
      <c r="X2" s="30" t="s">
        <v>33</v>
      </c>
      <c r="Y2" s="30" t="s">
        <v>17</v>
      </c>
      <c r="Z2" s="30" t="s">
        <v>21</v>
      </c>
      <c r="AA2" s="30" t="s">
        <v>34</v>
      </c>
      <c r="AB2" s="36" t="s">
        <v>44</v>
      </c>
      <c r="AC2" s="36" t="s">
        <v>45</v>
      </c>
      <c r="AD2" s="40"/>
      <c r="AE2" s="31" t="s">
        <v>37</v>
      </c>
      <c r="AF2" s="31" t="s">
        <v>46</v>
      </c>
      <c r="AG2" s="32" t="s">
        <v>38</v>
      </c>
      <c r="AH2" s="32" t="s">
        <v>39</v>
      </c>
      <c r="AI2" s="21"/>
    </row>
    <row r="3" spans="1:35" x14ac:dyDescent="0.2">
      <c r="A3" s="14" t="s">
        <v>22</v>
      </c>
      <c r="B3" s="15">
        <v>40910</v>
      </c>
      <c r="C3" s="16">
        <v>6.17</v>
      </c>
      <c r="D3" s="16">
        <v>6.09</v>
      </c>
      <c r="E3" s="16">
        <v>6.17</v>
      </c>
      <c r="F3" s="16"/>
      <c r="G3" s="14" t="str">
        <f t="shared" ref="G3:G6" si="0">IF(F3&gt;0,F3,"")</f>
        <v/>
      </c>
      <c r="H3" s="14" t="str">
        <f t="shared" ref="H3:H6" si="1">IF(F3&lt;0,-F3,"")</f>
        <v/>
      </c>
      <c r="I3" s="16"/>
      <c r="K3" s="46" t="s">
        <v>9</v>
      </c>
      <c r="T3" s="47" t="s">
        <v>35</v>
      </c>
      <c r="U3" s="16">
        <f>C3</f>
        <v>6.17</v>
      </c>
      <c r="V3" s="27">
        <f>2/(12+1)</f>
        <v>0.15384615384615385</v>
      </c>
      <c r="W3" s="16">
        <f>C3</f>
        <v>6.17</v>
      </c>
      <c r="X3" s="27">
        <f>2/(26+1)</f>
        <v>7.407407407407407E-2</v>
      </c>
      <c r="Y3" s="27"/>
      <c r="AA3" s="14">
        <f>1/(9+1)</f>
        <v>0.1</v>
      </c>
      <c r="AD3" s="48" t="s">
        <v>17</v>
      </c>
      <c r="AE3" s="26"/>
      <c r="AF3" s="43"/>
      <c r="AI3" s="49" t="s">
        <v>36</v>
      </c>
    </row>
    <row r="4" spans="1:35" x14ac:dyDescent="0.2">
      <c r="A4" s="14" t="s">
        <v>22</v>
      </c>
      <c r="B4" s="15">
        <v>40911</v>
      </c>
      <c r="C4" s="16">
        <v>6.23</v>
      </c>
      <c r="D4" s="16">
        <v>6.13</v>
      </c>
      <c r="E4" s="16">
        <v>6.23</v>
      </c>
      <c r="F4" s="16">
        <f t="shared" ref="F4:F6" si="2">C4-C3</f>
        <v>6.0000000000000497E-2</v>
      </c>
      <c r="G4" s="14">
        <f t="shared" si="0"/>
        <v>6.0000000000000497E-2</v>
      </c>
      <c r="H4" s="14" t="str">
        <f t="shared" si="1"/>
        <v/>
      </c>
      <c r="I4" s="16"/>
      <c r="K4" s="46"/>
      <c r="T4" s="47"/>
      <c r="U4" s="41">
        <f>V$3*$C4+(1-V$3)*U3</f>
        <v>6.1792307692307693</v>
      </c>
      <c r="V4" s="16"/>
      <c r="W4" s="27">
        <f>X$3*$C4+(1-X$3)*W3</f>
        <v>6.1744444444444442</v>
      </c>
      <c r="Y4" s="41">
        <f t="shared" ref="Y4" si="3">U4-W4</f>
        <v>4.7863247863251246E-3</v>
      </c>
      <c r="Z4" s="41">
        <f>Y4</f>
        <v>4.7863247863251246E-3</v>
      </c>
      <c r="AD4" s="48"/>
      <c r="AE4" s="26"/>
      <c r="AF4" s="43"/>
      <c r="AI4" s="49"/>
    </row>
    <row r="5" spans="1:35" x14ac:dyDescent="0.2">
      <c r="A5" s="14" t="s">
        <v>22</v>
      </c>
      <c r="B5" s="15">
        <v>40912</v>
      </c>
      <c r="C5" s="16">
        <v>6.18</v>
      </c>
      <c r="D5" s="16">
        <v>6.18</v>
      </c>
      <c r="E5" s="16">
        <v>6.25</v>
      </c>
      <c r="F5" s="16">
        <f t="shared" si="2"/>
        <v>-5.0000000000000711E-2</v>
      </c>
      <c r="G5" s="14" t="str">
        <f t="shared" si="0"/>
        <v/>
      </c>
      <c r="H5" s="14">
        <f t="shared" si="1"/>
        <v>5.0000000000000711E-2</v>
      </c>
      <c r="I5" s="16"/>
      <c r="K5" s="46"/>
      <c r="L5" s="16"/>
      <c r="T5" s="47"/>
      <c r="U5" s="41">
        <f t="shared" ref="U5:U68" si="4">V$3*$C5+(1-V$3)*U4</f>
        <v>6.1793491124260349</v>
      </c>
      <c r="V5" s="16"/>
      <c r="W5" s="27">
        <f t="shared" ref="W5:W68" si="5">X$3*$C5+(1-X$3)*W4</f>
        <v>6.1748559670781891</v>
      </c>
      <c r="Y5" s="41">
        <f t="shared" ref="Y5:Y68" si="6">U5-W5</f>
        <v>4.4931453478458394E-3</v>
      </c>
      <c r="Z5" s="41">
        <f>AA$3*Y5+(1-AA$3)*Z4</f>
        <v>4.7570068424771959E-3</v>
      </c>
      <c r="AD5" s="48"/>
      <c r="AE5" s="26"/>
      <c r="AF5" s="43"/>
      <c r="AI5" s="49"/>
    </row>
    <row r="6" spans="1:35" x14ac:dyDescent="0.2">
      <c r="A6" s="14" t="s">
        <v>22</v>
      </c>
      <c r="B6" s="15">
        <v>40913</v>
      </c>
      <c r="C6" s="16">
        <v>6.23</v>
      </c>
      <c r="D6" s="16">
        <v>6.11</v>
      </c>
      <c r="E6" s="16">
        <v>6.25</v>
      </c>
      <c r="F6" s="16">
        <f t="shared" si="2"/>
        <v>5.0000000000000711E-2</v>
      </c>
      <c r="G6" s="14">
        <f t="shared" si="0"/>
        <v>5.0000000000000711E-2</v>
      </c>
      <c r="H6" s="14" t="str">
        <f t="shared" si="1"/>
        <v/>
      </c>
      <c r="I6" s="16"/>
      <c r="K6" s="46"/>
      <c r="L6" s="16"/>
      <c r="T6" s="47"/>
      <c r="U6" s="41">
        <f t="shared" si="4"/>
        <v>6.1871415566681831</v>
      </c>
      <c r="V6" s="16"/>
      <c r="W6" s="27">
        <f t="shared" si="5"/>
        <v>6.1789407102575824</v>
      </c>
      <c r="Y6" s="41">
        <f t="shared" si="6"/>
        <v>8.200846410600704E-3</v>
      </c>
      <c r="Z6" s="41">
        <f t="shared" ref="Z6:Z69" si="7">AA$3*Y6+(1-AA$3)*Z5</f>
        <v>5.1013907992895468E-3</v>
      </c>
      <c r="AD6" s="48"/>
      <c r="AE6" s="26"/>
      <c r="AF6" s="43"/>
      <c r="AI6" s="49"/>
    </row>
    <row r="7" spans="1:35" x14ac:dyDescent="0.2">
      <c r="A7" s="14" t="s">
        <v>22</v>
      </c>
      <c r="B7" s="15">
        <v>40914</v>
      </c>
      <c r="C7" s="16">
        <v>6.14</v>
      </c>
      <c r="D7" s="16">
        <v>6.14</v>
      </c>
      <c r="E7" s="16">
        <v>6.24</v>
      </c>
      <c r="F7" s="16">
        <f t="shared" ref="F7:F70" si="8">C7-C6</f>
        <v>-9.0000000000000746E-2</v>
      </c>
      <c r="G7" s="14" t="str">
        <f t="shared" ref="G7:G70" si="9">IF(F7&gt;0,F7,"")</f>
        <v/>
      </c>
      <c r="H7" s="14">
        <f t="shared" ref="H7:H70" si="10">IF(F7&lt;0,-F7,"")</f>
        <v>9.0000000000000746E-2</v>
      </c>
      <c r="I7" s="16"/>
      <c r="K7" s="46"/>
      <c r="L7" s="16"/>
      <c r="T7" s="47"/>
      <c r="U7" s="41">
        <f t="shared" si="4"/>
        <v>6.1798890094884626</v>
      </c>
      <c r="V7" s="16"/>
      <c r="W7" s="27">
        <f t="shared" si="5"/>
        <v>6.1760562132014654</v>
      </c>
      <c r="Y7" s="41">
        <f t="shared" si="6"/>
        <v>3.8327962869972865E-3</v>
      </c>
      <c r="Z7" s="41">
        <f t="shared" si="7"/>
        <v>4.9745313480603209E-3</v>
      </c>
      <c r="AD7" s="48"/>
      <c r="AE7" s="26"/>
      <c r="AF7" s="43"/>
      <c r="AI7" s="49"/>
    </row>
    <row r="8" spans="1:35" x14ac:dyDescent="0.2">
      <c r="A8" s="14" t="s">
        <v>22</v>
      </c>
      <c r="B8" s="15">
        <v>40917</v>
      </c>
      <c r="C8" s="16">
        <v>6.17</v>
      </c>
      <c r="D8" s="16">
        <v>6.12</v>
      </c>
      <c r="E8" s="16">
        <v>6.18</v>
      </c>
      <c r="F8" s="16">
        <f t="shared" si="8"/>
        <v>3.0000000000000249E-2</v>
      </c>
      <c r="G8" s="14">
        <f t="shared" si="9"/>
        <v>3.0000000000000249E-2</v>
      </c>
      <c r="H8" s="14" t="str">
        <f t="shared" si="10"/>
        <v/>
      </c>
      <c r="I8" s="16"/>
      <c r="K8" s="46"/>
      <c r="L8" s="16"/>
      <c r="T8" s="47"/>
      <c r="U8" s="41">
        <f t="shared" si="4"/>
        <v>6.1783676234133154</v>
      </c>
      <c r="V8" s="16"/>
      <c r="W8" s="27">
        <f t="shared" si="5"/>
        <v>6.1756076048161717</v>
      </c>
      <c r="Y8" s="41">
        <f t="shared" si="6"/>
        <v>2.7600185971436986E-3</v>
      </c>
      <c r="Z8" s="41">
        <f t="shared" si="7"/>
        <v>4.7530800729686587E-3</v>
      </c>
      <c r="AD8" s="48"/>
      <c r="AE8" s="26"/>
      <c r="AF8" s="43"/>
      <c r="AI8" s="49"/>
    </row>
    <row r="9" spans="1:35" x14ac:dyDescent="0.2">
      <c r="A9" s="14" t="s">
        <v>22</v>
      </c>
      <c r="B9" s="15">
        <v>40918</v>
      </c>
      <c r="C9" s="16">
        <v>6.15</v>
      </c>
      <c r="D9" s="16">
        <v>6.14</v>
      </c>
      <c r="E9" s="16">
        <v>6.2</v>
      </c>
      <c r="F9" s="16">
        <f t="shared" si="8"/>
        <v>-1.9999999999999574E-2</v>
      </c>
      <c r="G9" s="14" t="str">
        <f t="shared" si="9"/>
        <v/>
      </c>
      <c r="H9" s="14">
        <f t="shared" si="10"/>
        <v>1.9999999999999574E-2</v>
      </c>
      <c r="I9" s="16"/>
      <c r="K9" s="46"/>
      <c r="L9" s="16"/>
      <c r="T9" s="47"/>
      <c r="U9" s="41">
        <f t="shared" si="4"/>
        <v>6.1740033736574205</v>
      </c>
      <c r="V9" s="16"/>
      <c r="W9" s="27">
        <f t="shared" si="5"/>
        <v>6.1737107452001592</v>
      </c>
      <c r="Y9" s="41">
        <f t="shared" si="6"/>
        <v>2.9262845726130138E-4</v>
      </c>
      <c r="Z9" s="41">
        <f t="shared" si="7"/>
        <v>4.3070349113979228E-3</v>
      </c>
      <c r="AD9" s="48"/>
      <c r="AE9" s="26"/>
      <c r="AF9" s="43"/>
      <c r="AI9" s="49"/>
    </row>
    <row r="10" spans="1:35" x14ac:dyDescent="0.2">
      <c r="A10" s="14" t="s">
        <v>22</v>
      </c>
      <c r="B10" s="15">
        <v>40919</v>
      </c>
      <c r="C10" s="16">
        <v>6.13</v>
      </c>
      <c r="D10" s="16">
        <v>6.13</v>
      </c>
      <c r="E10" s="16">
        <v>6.18</v>
      </c>
      <c r="F10" s="16">
        <f t="shared" si="8"/>
        <v>-2.0000000000000462E-2</v>
      </c>
      <c r="G10" s="14" t="str">
        <f t="shared" si="9"/>
        <v/>
      </c>
      <c r="H10" s="14">
        <f t="shared" si="10"/>
        <v>2.0000000000000462E-2</v>
      </c>
      <c r="I10" s="16"/>
      <c r="K10" s="46"/>
      <c r="L10" s="16"/>
      <c r="T10" s="47"/>
      <c r="U10" s="41">
        <f t="shared" si="4"/>
        <v>6.1672336238639707</v>
      </c>
      <c r="V10" s="16"/>
      <c r="W10" s="27">
        <f t="shared" si="5"/>
        <v>6.1704729122223698</v>
      </c>
      <c r="Y10" s="41">
        <f t="shared" si="6"/>
        <v>-3.2392883583991505E-3</v>
      </c>
      <c r="Z10" s="41">
        <f t="shared" si="7"/>
        <v>3.5524025844182157E-3</v>
      </c>
      <c r="AD10" s="48"/>
      <c r="AE10" s="26"/>
      <c r="AF10" s="43"/>
      <c r="AI10" s="49"/>
    </row>
    <row r="11" spans="1:35" x14ac:dyDescent="0.2">
      <c r="A11" s="14" t="s">
        <v>22</v>
      </c>
      <c r="B11" s="15">
        <v>40920</v>
      </c>
      <c r="C11" s="16">
        <v>6.15</v>
      </c>
      <c r="D11" s="16">
        <v>6.12</v>
      </c>
      <c r="E11" s="16">
        <v>6.18</v>
      </c>
      <c r="F11" s="16">
        <f t="shared" si="8"/>
        <v>2.0000000000000462E-2</v>
      </c>
      <c r="G11" s="14">
        <f t="shared" si="9"/>
        <v>2.0000000000000462E-2</v>
      </c>
      <c r="H11" s="14" t="str">
        <f t="shared" si="10"/>
        <v/>
      </c>
      <c r="I11" s="16"/>
      <c r="K11" s="46"/>
      <c r="L11" s="16"/>
      <c r="T11" s="47"/>
      <c r="U11" s="41">
        <f t="shared" si="4"/>
        <v>6.1645822971156674</v>
      </c>
      <c r="V11" s="16"/>
      <c r="W11" s="27">
        <f t="shared" si="5"/>
        <v>6.1689564002058983</v>
      </c>
      <c r="Y11" s="41">
        <f t="shared" si="6"/>
        <v>-4.3741030902308964E-3</v>
      </c>
      <c r="Z11" s="41">
        <f t="shared" si="7"/>
        <v>2.7597520169533045E-3</v>
      </c>
      <c r="AD11" s="48"/>
      <c r="AE11" s="26"/>
      <c r="AF11" s="43"/>
      <c r="AI11" s="49"/>
    </row>
    <row r="12" spans="1:35" x14ac:dyDescent="0.2">
      <c r="A12" s="14" t="s">
        <v>22</v>
      </c>
      <c r="B12" s="15">
        <v>40921</v>
      </c>
      <c r="C12" s="16">
        <v>6.17</v>
      </c>
      <c r="D12" s="16">
        <v>6.15</v>
      </c>
      <c r="E12" s="16">
        <v>6.26</v>
      </c>
      <c r="F12" s="16">
        <f t="shared" si="8"/>
        <v>1.9999999999999574E-2</v>
      </c>
      <c r="G12" s="14">
        <f t="shared" si="9"/>
        <v>1.9999999999999574E-2</v>
      </c>
      <c r="H12" s="14" t="str">
        <f t="shared" si="10"/>
        <v/>
      </c>
      <c r="I12" s="16"/>
      <c r="K12" s="46"/>
      <c r="L12" s="16"/>
      <c r="T12" s="47"/>
      <c r="U12" s="41">
        <f t="shared" si="4"/>
        <v>6.1654157898671027</v>
      </c>
      <c r="V12" s="16"/>
      <c r="W12" s="27">
        <f t="shared" si="5"/>
        <v>6.1690337038943506</v>
      </c>
      <c r="Y12" s="41">
        <f t="shared" si="6"/>
        <v>-3.6179140272478705E-3</v>
      </c>
      <c r="Z12" s="41">
        <f t="shared" si="7"/>
        <v>2.1219854125331871E-3</v>
      </c>
      <c r="AD12" s="48"/>
      <c r="AE12" s="26"/>
      <c r="AF12" s="43"/>
      <c r="AI12" s="49"/>
    </row>
    <row r="13" spans="1:35" x14ac:dyDescent="0.2">
      <c r="A13" s="14" t="s">
        <v>22</v>
      </c>
      <c r="B13" s="15">
        <v>40924</v>
      </c>
      <c r="C13" s="16">
        <v>6.21</v>
      </c>
      <c r="D13" s="16">
        <v>6.18</v>
      </c>
      <c r="E13" s="16">
        <v>6.26</v>
      </c>
      <c r="F13" s="16">
        <f t="shared" si="8"/>
        <v>4.0000000000000036E-2</v>
      </c>
      <c r="G13" s="14">
        <f t="shared" si="9"/>
        <v>4.0000000000000036E-2</v>
      </c>
      <c r="H13" s="14" t="str">
        <f t="shared" si="10"/>
        <v/>
      </c>
      <c r="I13" s="16"/>
      <c r="K13" s="46"/>
      <c r="L13" s="16"/>
      <c r="T13" s="47"/>
      <c r="U13" s="41">
        <f t="shared" si="4"/>
        <v>6.1722748991183183</v>
      </c>
      <c r="V13" s="16"/>
      <c r="W13" s="27">
        <f t="shared" si="5"/>
        <v>6.1720682443466206</v>
      </c>
      <c r="Y13" s="41">
        <f t="shared" si="6"/>
        <v>2.0665477169767854E-4</v>
      </c>
      <c r="Z13" s="41">
        <f t="shared" si="7"/>
        <v>1.9304523484496364E-3</v>
      </c>
      <c r="AD13" s="48"/>
      <c r="AE13" s="26"/>
      <c r="AF13" s="43"/>
      <c r="AI13" s="49"/>
    </row>
    <row r="14" spans="1:35" x14ac:dyDescent="0.2">
      <c r="A14" s="14" t="s">
        <v>22</v>
      </c>
      <c r="B14" s="15">
        <v>40925</v>
      </c>
      <c r="C14" s="16">
        <v>6.27</v>
      </c>
      <c r="D14" s="16">
        <v>6.19</v>
      </c>
      <c r="E14" s="16">
        <v>6.31</v>
      </c>
      <c r="F14" s="16">
        <f t="shared" si="8"/>
        <v>5.9999999999999609E-2</v>
      </c>
      <c r="G14" s="14">
        <f t="shared" si="9"/>
        <v>5.9999999999999609E-2</v>
      </c>
      <c r="H14" s="14" t="str">
        <f t="shared" si="10"/>
        <v/>
      </c>
      <c r="I14" s="16"/>
      <c r="K14" s="46"/>
      <c r="L14" s="16"/>
      <c r="T14" s="47"/>
      <c r="U14" s="41">
        <f t="shared" si="4"/>
        <v>6.1873095300231924</v>
      </c>
      <c r="V14" s="16"/>
      <c r="W14" s="27">
        <f t="shared" si="5"/>
        <v>6.179322448469093</v>
      </c>
      <c r="Y14" s="41">
        <f t="shared" si="6"/>
        <v>7.98708155409944E-3</v>
      </c>
      <c r="Z14" s="41">
        <f t="shared" si="7"/>
        <v>2.5361152690146168E-3</v>
      </c>
      <c r="AD14" s="48"/>
      <c r="AE14" s="26"/>
      <c r="AF14" s="43"/>
      <c r="AI14" s="49"/>
    </row>
    <row r="15" spans="1:35" x14ac:dyDescent="0.2">
      <c r="A15" s="14" t="s">
        <v>22</v>
      </c>
      <c r="B15" s="15">
        <v>40926</v>
      </c>
      <c r="C15" s="16">
        <v>6.35</v>
      </c>
      <c r="D15" s="16">
        <v>6.24</v>
      </c>
      <c r="E15" s="16">
        <v>6.35</v>
      </c>
      <c r="F15" s="16">
        <f t="shared" si="8"/>
        <v>8.0000000000000071E-2</v>
      </c>
      <c r="G15" s="14">
        <f t="shared" si="9"/>
        <v>8.0000000000000071E-2</v>
      </c>
      <c r="H15" s="14" t="str">
        <f t="shared" si="10"/>
        <v/>
      </c>
      <c r="I15" s="16"/>
      <c r="K15" s="46"/>
      <c r="L15" s="16"/>
      <c r="T15" s="47"/>
      <c r="U15" s="41">
        <f t="shared" si="4"/>
        <v>6.2123388330965472</v>
      </c>
      <c r="V15" s="16"/>
      <c r="W15" s="27">
        <f t="shared" si="5"/>
        <v>6.1919652300639747</v>
      </c>
      <c r="Y15" s="41">
        <f t="shared" si="6"/>
        <v>2.0373603032572518E-2</v>
      </c>
      <c r="Z15" s="41">
        <f t="shared" si="7"/>
        <v>4.3198640453704067E-3</v>
      </c>
      <c r="AD15" s="48"/>
      <c r="AE15" s="43"/>
      <c r="AF15" s="43"/>
      <c r="AI15" s="49"/>
    </row>
    <row r="16" spans="1:35" x14ac:dyDescent="0.2">
      <c r="A16" s="14" t="s">
        <v>22</v>
      </c>
      <c r="B16" s="15">
        <v>40927</v>
      </c>
      <c r="C16" s="16">
        <v>6.41</v>
      </c>
      <c r="D16" s="16">
        <v>6.31</v>
      </c>
      <c r="E16" s="16">
        <v>6.45</v>
      </c>
      <c r="F16" s="16">
        <f t="shared" si="8"/>
        <v>6.0000000000000497E-2</v>
      </c>
      <c r="G16" s="14">
        <f t="shared" si="9"/>
        <v>6.0000000000000497E-2</v>
      </c>
      <c r="H16" s="14" t="str">
        <f t="shared" si="10"/>
        <v/>
      </c>
      <c r="I16" s="16"/>
      <c r="K16" s="46"/>
      <c r="L16" s="16">
        <f t="shared" ref="L16:L28" si="11">MAX(C3:C16)</f>
        <v>6.41</v>
      </c>
      <c r="M16" s="16">
        <f t="shared" ref="M16:M79" si="12">MIN(C3:C16)</f>
        <v>6.13</v>
      </c>
      <c r="N16" s="28">
        <f t="shared" ref="N16:N79" si="13">(C16-M16)/(L16-M16)</f>
        <v>1</v>
      </c>
      <c r="T16" s="47"/>
      <c r="U16" s="41">
        <f t="shared" si="4"/>
        <v>6.2427482433893866</v>
      </c>
      <c r="V16" s="16"/>
      <c r="W16" s="27">
        <f t="shared" si="5"/>
        <v>6.20811595376294</v>
      </c>
      <c r="Y16" s="41">
        <f t="shared" si="6"/>
        <v>3.46322896264466E-2</v>
      </c>
      <c r="Z16" s="41">
        <f t="shared" si="7"/>
        <v>7.3511066034780258E-3</v>
      </c>
      <c r="AD16" s="48"/>
      <c r="AE16" s="43"/>
      <c r="AF16" s="43"/>
      <c r="AI16" s="49"/>
    </row>
    <row r="17" spans="1:35" x14ac:dyDescent="0.2">
      <c r="A17" s="14" t="s">
        <v>22</v>
      </c>
      <c r="B17" s="15">
        <v>40928</v>
      </c>
      <c r="C17" s="16">
        <v>6.46</v>
      </c>
      <c r="D17" s="16">
        <v>6.4</v>
      </c>
      <c r="E17" s="16">
        <v>6.53</v>
      </c>
      <c r="F17" s="16">
        <f t="shared" si="8"/>
        <v>4.9999999999999822E-2</v>
      </c>
      <c r="G17" s="14">
        <f t="shared" si="9"/>
        <v>4.9999999999999822E-2</v>
      </c>
      <c r="H17" s="14" t="str">
        <f t="shared" si="10"/>
        <v/>
      </c>
      <c r="I17" s="16">
        <f t="shared" ref="I17:I23" si="14">100-100/(1+SUM(G4:G17)/SUM(H4:H17))</f>
        <v>72.307692307692207</v>
      </c>
      <c r="K17" s="46"/>
      <c r="L17" s="16">
        <f t="shared" si="11"/>
        <v>6.46</v>
      </c>
      <c r="M17" s="16">
        <f t="shared" si="12"/>
        <v>6.13</v>
      </c>
      <c r="N17" s="28">
        <f t="shared" si="13"/>
        <v>1</v>
      </c>
      <c r="T17" s="47"/>
      <c r="U17" s="41">
        <f t="shared" si="4"/>
        <v>6.2761715905602502</v>
      </c>
      <c r="V17" s="16"/>
      <c r="W17" s="27">
        <f t="shared" si="5"/>
        <v>6.2267740312619813</v>
      </c>
      <c r="Y17" s="41">
        <f t="shared" si="6"/>
        <v>4.9397559298268945E-2</v>
      </c>
      <c r="Z17" s="41">
        <f t="shared" si="7"/>
        <v>1.1555751872957119E-2</v>
      </c>
      <c r="AD17" s="48"/>
      <c r="AE17" s="43"/>
      <c r="AF17" s="43"/>
      <c r="AI17" s="49"/>
    </row>
    <row r="18" spans="1:35" x14ac:dyDescent="0.2">
      <c r="A18" s="14" t="s">
        <v>22</v>
      </c>
      <c r="B18" s="15">
        <v>40931</v>
      </c>
      <c r="C18" s="16">
        <v>6.61</v>
      </c>
      <c r="D18" s="16">
        <v>6.5</v>
      </c>
      <c r="E18" s="16">
        <v>6.69</v>
      </c>
      <c r="F18" s="16">
        <f t="shared" si="8"/>
        <v>0.15000000000000036</v>
      </c>
      <c r="G18" s="14">
        <f t="shared" si="9"/>
        <v>0.15000000000000036</v>
      </c>
      <c r="H18" s="14" t="str">
        <f t="shared" si="10"/>
        <v/>
      </c>
      <c r="I18" s="16">
        <f t="shared" si="14"/>
        <v>75.675675675675564</v>
      </c>
      <c r="K18" s="46"/>
      <c r="L18" s="16">
        <f t="shared" si="11"/>
        <v>6.61</v>
      </c>
      <c r="M18" s="16">
        <f t="shared" si="12"/>
        <v>6.13</v>
      </c>
      <c r="N18" s="28">
        <f t="shared" si="13"/>
        <v>1</v>
      </c>
      <c r="O18" s="28">
        <f t="shared" ref="O18:O81" si="15">AVERAGE(N16:N18)</f>
        <v>1</v>
      </c>
      <c r="P18" s="28">
        <f t="shared" ref="P18:P81" si="16">O18</f>
        <v>1</v>
      </c>
      <c r="T18" s="47"/>
      <c r="U18" s="41">
        <f t="shared" si="4"/>
        <v>6.3275298073971351</v>
      </c>
      <c r="V18" s="16"/>
      <c r="W18" s="27">
        <f t="shared" si="5"/>
        <v>6.2551611400573908</v>
      </c>
      <c r="Y18" s="41">
        <f t="shared" si="6"/>
        <v>7.2368667339744341E-2</v>
      </c>
      <c r="Z18" s="41">
        <f t="shared" si="7"/>
        <v>1.7637043419635845E-2</v>
      </c>
      <c r="AD18" s="48"/>
      <c r="AE18" s="43"/>
      <c r="AF18" s="43"/>
      <c r="AI18" s="49"/>
    </row>
    <row r="19" spans="1:35" x14ac:dyDescent="0.2">
      <c r="A19" s="14" t="s">
        <v>22</v>
      </c>
      <c r="B19" s="15">
        <v>40932</v>
      </c>
      <c r="C19" s="16">
        <v>6.61</v>
      </c>
      <c r="D19" s="16">
        <v>6.56</v>
      </c>
      <c r="E19" s="16">
        <v>6.65</v>
      </c>
      <c r="F19" s="16">
        <f t="shared" si="8"/>
        <v>0</v>
      </c>
      <c r="G19" s="14" t="str">
        <f t="shared" si="9"/>
        <v/>
      </c>
      <c r="H19" s="14" t="str">
        <f t="shared" si="10"/>
        <v/>
      </c>
      <c r="I19" s="16">
        <f t="shared" si="14"/>
        <v>81.159420289855021</v>
      </c>
      <c r="K19" s="46"/>
      <c r="L19" s="16">
        <f t="shared" si="11"/>
        <v>6.61</v>
      </c>
      <c r="M19" s="16">
        <f t="shared" si="12"/>
        <v>6.13</v>
      </c>
      <c r="N19" s="28">
        <f t="shared" si="13"/>
        <v>1</v>
      </c>
      <c r="O19" s="28">
        <f t="shared" si="15"/>
        <v>1</v>
      </c>
      <c r="P19" s="28">
        <f t="shared" si="16"/>
        <v>1</v>
      </c>
      <c r="T19" s="47"/>
      <c r="U19" s="41">
        <f t="shared" si="4"/>
        <v>6.3709867601052679</v>
      </c>
      <c r="V19" s="16"/>
      <c r="W19" s="27">
        <f t="shared" si="5"/>
        <v>6.28144550005314</v>
      </c>
      <c r="Y19" s="41">
        <f t="shared" si="6"/>
        <v>8.9541260052127924E-2</v>
      </c>
      <c r="Z19" s="41">
        <f t="shared" si="7"/>
        <v>2.4827465082885053E-2</v>
      </c>
      <c r="AD19" s="48"/>
      <c r="AE19" s="43"/>
      <c r="AF19" s="43"/>
      <c r="AI19" s="49"/>
    </row>
    <row r="20" spans="1:35" x14ac:dyDescent="0.2">
      <c r="A20" s="14" t="s">
        <v>22</v>
      </c>
      <c r="B20" s="15">
        <v>40933</v>
      </c>
      <c r="C20" s="16">
        <v>6.59</v>
      </c>
      <c r="D20" s="16">
        <v>6.53</v>
      </c>
      <c r="E20" s="16">
        <v>6.6</v>
      </c>
      <c r="F20" s="16">
        <f t="shared" si="8"/>
        <v>-2.0000000000000462E-2</v>
      </c>
      <c r="G20" s="14" t="str">
        <f t="shared" si="9"/>
        <v/>
      </c>
      <c r="H20" s="14">
        <f t="shared" si="10"/>
        <v>2.0000000000000462E-2</v>
      </c>
      <c r="I20" s="16">
        <f t="shared" si="14"/>
        <v>77.272727272727153</v>
      </c>
      <c r="K20" s="46"/>
      <c r="L20" s="16">
        <f t="shared" si="11"/>
        <v>6.61</v>
      </c>
      <c r="M20" s="16">
        <f t="shared" si="12"/>
        <v>6.13</v>
      </c>
      <c r="N20" s="28">
        <f t="shared" si="13"/>
        <v>0.95833333333333237</v>
      </c>
      <c r="O20" s="28">
        <f t="shared" si="15"/>
        <v>0.98611111111111072</v>
      </c>
      <c r="P20" s="28">
        <f t="shared" si="16"/>
        <v>0.98611111111111072</v>
      </c>
      <c r="T20" s="47"/>
      <c r="U20" s="41">
        <f t="shared" si="4"/>
        <v>6.4046811047044567</v>
      </c>
      <c r="V20" s="16"/>
      <c r="W20" s="27">
        <f t="shared" si="5"/>
        <v>6.3043013889380921</v>
      </c>
      <c r="Y20" s="41">
        <f t="shared" si="6"/>
        <v>0.10037971576636462</v>
      </c>
      <c r="Z20" s="41">
        <f t="shared" si="7"/>
        <v>3.2382690151233011E-2</v>
      </c>
      <c r="AD20" s="48"/>
      <c r="AE20" s="43"/>
      <c r="AF20" s="43"/>
      <c r="AI20" s="49"/>
    </row>
    <row r="21" spans="1:35" x14ac:dyDescent="0.2">
      <c r="A21" s="14" t="s">
        <v>22</v>
      </c>
      <c r="B21" s="15">
        <v>40934</v>
      </c>
      <c r="C21" s="16">
        <v>6.63</v>
      </c>
      <c r="D21" s="16">
        <v>6.58</v>
      </c>
      <c r="E21" s="16">
        <v>6.64</v>
      </c>
      <c r="F21" s="16">
        <f t="shared" si="8"/>
        <v>4.0000000000000036E-2</v>
      </c>
      <c r="G21" s="14">
        <f t="shared" si="9"/>
        <v>4.0000000000000036E-2</v>
      </c>
      <c r="H21" s="14" t="str">
        <f t="shared" si="10"/>
        <v/>
      </c>
      <c r="I21" s="16">
        <f t="shared" si="14"/>
        <v>90.163934426229446</v>
      </c>
      <c r="K21" s="46"/>
      <c r="L21" s="16">
        <f t="shared" si="11"/>
        <v>6.63</v>
      </c>
      <c r="M21" s="16">
        <f t="shared" si="12"/>
        <v>6.13</v>
      </c>
      <c r="N21" s="28">
        <f t="shared" si="13"/>
        <v>1</v>
      </c>
      <c r="O21" s="28">
        <f t="shared" si="15"/>
        <v>0.98611111111111072</v>
      </c>
      <c r="P21" s="28">
        <f t="shared" si="16"/>
        <v>0.98611111111111072</v>
      </c>
      <c r="T21" s="47"/>
      <c r="U21" s="41">
        <f t="shared" si="4"/>
        <v>6.43934555013454</v>
      </c>
      <c r="V21" s="16"/>
      <c r="W21" s="27">
        <f t="shared" si="5"/>
        <v>6.3284272119797151</v>
      </c>
      <c r="Y21" s="41">
        <f t="shared" si="6"/>
        <v>0.11091833815482488</v>
      </c>
      <c r="Z21" s="41">
        <f t="shared" si="7"/>
        <v>4.02362549515922E-2</v>
      </c>
      <c r="AD21" s="48"/>
      <c r="AE21" s="43"/>
      <c r="AF21" s="43"/>
      <c r="AI21" s="49"/>
    </row>
    <row r="22" spans="1:35" x14ac:dyDescent="0.2">
      <c r="A22" s="14" t="s">
        <v>22</v>
      </c>
      <c r="B22" s="15">
        <v>40935</v>
      </c>
      <c r="C22" s="16">
        <v>6.64</v>
      </c>
      <c r="D22" s="16">
        <v>6.58</v>
      </c>
      <c r="E22" s="16">
        <v>6.7</v>
      </c>
      <c r="F22" s="16">
        <f t="shared" si="8"/>
        <v>9.9999999999997868E-3</v>
      </c>
      <c r="G22" s="14">
        <f t="shared" si="9"/>
        <v>9.9999999999997868E-3</v>
      </c>
      <c r="H22" s="14" t="str">
        <f t="shared" si="10"/>
        <v/>
      </c>
      <c r="I22" s="16">
        <f t="shared" si="14"/>
        <v>89.830508474576206</v>
      </c>
      <c r="K22" s="46"/>
      <c r="L22" s="16">
        <f t="shared" si="11"/>
        <v>6.64</v>
      </c>
      <c r="M22" s="16">
        <f t="shared" si="12"/>
        <v>6.13</v>
      </c>
      <c r="N22" s="28">
        <f t="shared" si="13"/>
        <v>1</v>
      </c>
      <c r="O22" s="28">
        <f t="shared" si="15"/>
        <v>0.98611111111111072</v>
      </c>
      <c r="P22" s="28">
        <f t="shared" si="16"/>
        <v>0.98611111111111072</v>
      </c>
      <c r="Q22" s="28">
        <f t="shared" ref="Q22:Q85" si="17">AVERAGE(P18:P22)</f>
        <v>0.99166666666666647</v>
      </c>
      <c r="T22" s="47"/>
      <c r="U22" s="41">
        <f t="shared" si="4"/>
        <v>6.4702154654984563</v>
      </c>
      <c r="V22" s="16"/>
      <c r="W22" s="27">
        <f t="shared" si="5"/>
        <v>6.3515066777589952</v>
      </c>
      <c r="Y22" s="41">
        <f t="shared" si="6"/>
        <v>0.11870878773946103</v>
      </c>
      <c r="Z22" s="41">
        <f t="shared" si="7"/>
        <v>4.8083508230379081E-2</v>
      </c>
      <c r="AD22" s="48"/>
      <c r="AE22" s="43">
        <f t="shared" ref="AE22" si="18">AVERAGE(C3:C22)</f>
        <v>6.3249999999999984</v>
      </c>
      <c r="AF22" s="43"/>
      <c r="AI22" s="49"/>
    </row>
    <row r="23" spans="1:35" x14ac:dyDescent="0.2">
      <c r="A23" s="14" t="s">
        <v>22</v>
      </c>
      <c r="B23" s="15">
        <v>40938</v>
      </c>
      <c r="C23" s="16">
        <v>6.57</v>
      </c>
      <c r="D23" s="16">
        <v>6.54</v>
      </c>
      <c r="E23" s="16">
        <v>6.63</v>
      </c>
      <c r="F23" s="16">
        <f t="shared" si="8"/>
        <v>-6.9999999999999396E-2</v>
      </c>
      <c r="G23" s="14" t="str">
        <f t="shared" si="9"/>
        <v/>
      </c>
      <c r="H23" s="14">
        <f t="shared" si="10"/>
        <v>6.9999999999999396E-2</v>
      </c>
      <c r="I23" s="16">
        <f t="shared" si="14"/>
        <v>82.812499999999972</v>
      </c>
      <c r="K23" s="46"/>
      <c r="L23" s="16">
        <f t="shared" si="11"/>
        <v>6.64</v>
      </c>
      <c r="M23" s="16">
        <f t="shared" si="12"/>
        <v>6.13</v>
      </c>
      <c r="N23" s="28">
        <f t="shared" si="13"/>
        <v>0.86274509803921684</v>
      </c>
      <c r="O23" s="28">
        <f t="shared" si="15"/>
        <v>0.95424836601307239</v>
      </c>
      <c r="P23" s="28">
        <f t="shared" si="16"/>
        <v>0.95424836601307239</v>
      </c>
      <c r="Q23" s="28">
        <f t="shared" si="17"/>
        <v>0.98251633986928089</v>
      </c>
      <c r="T23" s="47"/>
      <c r="U23" s="41">
        <f t="shared" si="4"/>
        <v>6.4855669323448479</v>
      </c>
      <c r="V23" s="16"/>
      <c r="W23" s="27">
        <f t="shared" si="5"/>
        <v>6.3676913682953655</v>
      </c>
      <c r="Y23" s="41">
        <f t="shared" si="6"/>
        <v>0.11787556404948241</v>
      </c>
      <c r="Z23" s="41">
        <f t="shared" si="7"/>
        <v>5.5062713812289416E-2</v>
      </c>
      <c r="AD23" s="48"/>
      <c r="AE23" s="43">
        <f t="shared" ref="AE23" si="19">AVERAGE(C4:C23)</f>
        <v>6.3449999999999989</v>
      </c>
      <c r="AF23" s="43"/>
      <c r="AI23" s="49"/>
    </row>
    <row r="24" spans="1:35" x14ac:dyDescent="0.2">
      <c r="A24" s="14" t="s">
        <v>22</v>
      </c>
      <c r="B24" s="15">
        <v>40939</v>
      </c>
      <c r="C24" s="16">
        <v>6.56</v>
      </c>
      <c r="D24" s="16">
        <v>6.53</v>
      </c>
      <c r="E24" s="16">
        <v>6.6</v>
      </c>
      <c r="F24" s="16">
        <f t="shared" si="8"/>
        <v>-1.0000000000000675E-2</v>
      </c>
      <c r="G24" s="14" t="str">
        <f t="shared" si="9"/>
        <v/>
      </c>
      <c r="H24" s="14">
        <f t="shared" si="10"/>
        <v>1.0000000000000675E-2</v>
      </c>
      <c r="I24" s="16">
        <f t="shared" ref="I24:I35" si="20">100-100/(1+SUM(G11:G24)/SUM(H11:H24))</f>
        <v>84.126984126984055</v>
      </c>
      <c r="K24" s="46"/>
      <c r="L24" s="16">
        <f t="shared" si="11"/>
        <v>6.64</v>
      </c>
      <c r="M24" s="16">
        <f t="shared" si="12"/>
        <v>6.15</v>
      </c>
      <c r="N24" s="28">
        <f t="shared" si="13"/>
        <v>0.83673469387755062</v>
      </c>
      <c r="O24" s="28">
        <f t="shared" si="15"/>
        <v>0.89982659730558912</v>
      </c>
      <c r="P24" s="28">
        <f t="shared" si="16"/>
        <v>0.89982659730558912</v>
      </c>
      <c r="Q24" s="28">
        <f t="shared" si="17"/>
        <v>0.96248165933039886</v>
      </c>
      <c r="T24" s="47"/>
      <c r="U24" s="41">
        <f t="shared" si="4"/>
        <v>6.4970181735225641</v>
      </c>
      <c r="V24" s="16"/>
      <c r="W24" s="27">
        <f t="shared" si="5"/>
        <v>6.3819364521253386</v>
      </c>
      <c r="Y24" s="41">
        <f t="shared" si="6"/>
        <v>0.1150817213972255</v>
      </c>
      <c r="Z24" s="41">
        <f t="shared" si="7"/>
        <v>6.1064614570783028E-2</v>
      </c>
      <c r="AD24" s="48"/>
      <c r="AE24" s="43">
        <f t="shared" ref="AE24:AE42" si="21">AVERAGE(C5:C24)</f>
        <v>6.3614999999999995</v>
      </c>
      <c r="AF24" s="43"/>
      <c r="AI24" s="49"/>
    </row>
    <row r="25" spans="1:35" x14ac:dyDescent="0.2">
      <c r="A25" s="14" t="s">
        <v>22</v>
      </c>
      <c r="B25" s="15">
        <v>40940</v>
      </c>
      <c r="C25" s="16">
        <v>6.66</v>
      </c>
      <c r="D25" s="16">
        <v>6.56</v>
      </c>
      <c r="E25" s="16">
        <v>6.66</v>
      </c>
      <c r="F25" s="16">
        <f t="shared" si="8"/>
        <v>0.10000000000000053</v>
      </c>
      <c r="G25" s="14">
        <f t="shared" si="9"/>
        <v>0.10000000000000053</v>
      </c>
      <c r="H25" s="14" t="str">
        <f t="shared" si="10"/>
        <v/>
      </c>
      <c r="I25" s="16">
        <f t="shared" si="20"/>
        <v>85.915492957746423</v>
      </c>
      <c r="K25" s="46"/>
      <c r="L25" s="16">
        <f t="shared" si="11"/>
        <v>6.66</v>
      </c>
      <c r="M25" s="16">
        <f t="shared" si="12"/>
        <v>6.17</v>
      </c>
      <c r="N25" s="28">
        <f t="shared" si="13"/>
        <v>1</v>
      </c>
      <c r="O25" s="28">
        <f t="shared" si="15"/>
        <v>0.89982659730558912</v>
      </c>
      <c r="P25" s="28">
        <f t="shared" si="16"/>
        <v>0.89982659730558912</v>
      </c>
      <c r="Q25" s="28">
        <f t="shared" si="17"/>
        <v>0.9452247565692945</v>
      </c>
      <c r="T25" s="47"/>
      <c r="U25" s="41">
        <f t="shared" si="4"/>
        <v>6.5220923006729388</v>
      </c>
      <c r="V25" s="16"/>
      <c r="W25" s="27">
        <f t="shared" si="5"/>
        <v>6.4025337519679058</v>
      </c>
      <c r="Y25" s="41">
        <f t="shared" si="6"/>
        <v>0.11955854870503302</v>
      </c>
      <c r="Z25" s="41">
        <f t="shared" si="7"/>
        <v>6.6914007984208032E-2</v>
      </c>
      <c r="AD25" s="48"/>
      <c r="AE25" s="43">
        <f t="shared" si="21"/>
        <v>6.3855000000000004</v>
      </c>
      <c r="AF25" s="43"/>
      <c r="AI25" s="49"/>
    </row>
    <row r="26" spans="1:35" x14ac:dyDescent="0.2">
      <c r="A26" s="14" t="s">
        <v>22</v>
      </c>
      <c r="B26" s="15">
        <v>40941</v>
      </c>
      <c r="C26" s="16">
        <v>6.67</v>
      </c>
      <c r="D26" s="16">
        <v>6.62</v>
      </c>
      <c r="E26" s="16">
        <v>6.7</v>
      </c>
      <c r="F26" s="16">
        <f t="shared" si="8"/>
        <v>9.9999999999997868E-3</v>
      </c>
      <c r="G26" s="14">
        <f t="shared" si="9"/>
        <v>9.9999999999997868E-3</v>
      </c>
      <c r="H26" s="14" t="str">
        <f t="shared" si="10"/>
        <v/>
      </c>
      <c r="I26" s="16">
        <f t="shared" si="20"/>
        <v>85.714285714285666</v>
      </c>
      <c r="K26" s="46"/>
      <c r="L26" s="16">
        <f t="shared" si="11"/>
        <v>6.67</v>
      </c>
      <c r="M26" s="16">
        <f t="shared" si="12"/>
        <v>6.21</v>
      </c>
      <c r="N26" s="28">
        <f t="shared" si="13"/>
        <v>1</v>
      </c>
      <c r="O26" s="28">
        <f t="shared" si="15"/>
        <v>0.94557823129251695</v>
      </c>
      <c r="P26" s="28">
        <f t="shared" si="16"/>
        <v>0.94557823129251695</v>
      </c>
      <c r="Q26" s="28">
        <f t="shared" si="17"/>
        <v>0.9371181806055755</v>
      </c>
      <c r="T26" s="47"/>
      <c r="U26" s="41">
        <f t="shared" si="4"/>
        <v>6.5448473313386408</v>
      </c>
      <c r="V26" s="16"/>
      <c r="W26" s="27">
        <f t="shared" si="5"/>
        <v>6.4223460666369503</v>
      </c>
      <c r="Y26" s="41">
        <f t="shared" si="6"/>
        <v>0.12250126470169054</v>
      </c>
      <c r="Z26" s="41">
        <f t="shared" si="7"/>
        <v>7.2472733655956287E-2</v>
      </c>
      <c r="AD26" s="48"/>
      <c r="AE26" s="43">
        <f t="shared" si="21"/>
        <v>6.4074999999999989</v>
      </c>
      <c r="AF26" s="43"/>
      <c r="AI26" s="49"/>
    </row>
    <row r="27" spans="1:35" x14ac:dyDescent="0.2">
      <c r="A27" s="14" t="s">
        <v>22</v>
      </c>
      <c r="B27" s="15">
        <v>40942</v>
      </c>
      <c r="C27" s="16">
        <v>6.68</v>
      </c>
      <c r="D27" s="16">
        <v>6.61</v>
      </c>
      <c r="E27" s="16">
        <v>6.7</v>
      </c>
      <c r="F27" s="16">
        <f t="shared" si="8"/>
        <v>9.9999999999997868E-3</v>
      </c>
      <c r="G27" s="14">
        <f t="shared" si="9"/>
        <v>9.9999999999997868E-3</v>
      </c>
      <c r="H27" s="14" t="str">
        <f t="shared" si="10"/>
        <v/>
      </c>
      <c r="I27" s="16">
        <f t="shared" si="20"/>
        <v>85.074626865671576</v>
      </c>
      <c r="K27" s="46"/>
      <c r="L27" s="16">
        <f t="shared" si="11"/>
        <v>6.68</v>
      </c>
      <c r="M27" s="16">
        <f t="shared" si="12"/>
        <v>6.27</v>
      </c>
      <c r="N27" s="28">
        <f t="shared" si="13"/>
        <v>1</v>
      </c>
      <c r="O27" s="28">
        <f t="shared" si="15"/>
        <v>1</v>
      </c>
      <c r="P27" s="28">
        <f t="shared" si="16"/>
        <v>1</v>
      </c>
      <c r="Q27" s="28">
        <f t="shared" si="17"/>
        <v>0.93989595838335338</v>
      </c>
      <c r="T27" s="47"/>
      <c r="U27" s="41">
        <f t="shared" si="4"/>
        <v>6.5656400495942346</v>
      </c>
      <c r="V27" s="16"/>
      <c r="W27" s="27">
        <f t="shared" si="5"/>
        <v>6.441431543182361</v>
      </c>
      <c r="Y27" s="41">
        <f t="shared" si="6"/>
        <v>0.12420850641187364</v>
      </c>
      <c r="Z27" s="41">
        <f t="shared" si="7"/>
        <v>7.7646310931548029E-2</v>
      </c>
      <c r="AD27" s="48"/>
      <c r="AE27" s="43">
        <f t="shared" si="21"/>
        <v>6.4344999999999999</v>
      </c>
      <c r="AF27" s="43"/>
      <c r="AI27" s="49"/>
    </row>
    <row r="28" spans="1:35" x14ac:dyDescent="0.2">
      <c r="A28" s="14" t="s">
        <v>22</v>
      </c>
      <c r="B28" s="15">
        <v>40945</v>
      </c>
      <c r="C28" s="16">
        <v>6.81</v>
      </c>
      <c r="D28" s="16">
        <v>6.68</v>
      </c>
      <c r="E28" s="16">
        <v>6.83</v>
      </c>
      <c r="F28" s="16">
        <f t="shared" si="8"/>
        <v>0.12999999999999989</v>
      </c>
      <c r="G28" s="14">
        <f t="shared" si="9"/>
        <v>0.12999999999999989</v>
      </c>
      <c r="H28" s="14" t="str">
        <f t="shared" si="10"/>
        <v/>
      </c>
      <c r="I28" s="16">
        <f t="shared" si="20"/>
        <v>86.486486486486427</v>
      </c>
      <c r="K28" s="46"/>
      <c r="L28" s="16">
        <f t="shared" si="11"/>
        <v>6.81</v>
      </c>
      <c r="M28" s="16">
        <f t="shared" si="12"/>
        <v>6.35</v>
      </c>
      <c r="N28" s="28">
        <f t="shared" si="13"/>
        <v>1</v>
      </c>
      <c r="O28" s="28">
        <f t="shared" si="15"/>
        <v>1</v>
      </c>
      <c r="P28" s="28">
        <f t="shared" si="16"/>
        <v>1</v>
      </c>
      <c r="Q28" s="28">
        <f t="shared" si="17"/>
        <v>0.94904628518073897</v>
      </c>
      <c r="T28" s="47"/>
      <c r="U28" s="41">
        <f t="shared" si="4"/>
        <v>6.6032338881181989</v>
      </c>
      <c r="V28" s="16"/>
      <c r="W28" s="27">
        <f t="shared" si="5"/>
        <v>6.4687329103540376</v>
      </c>
      <c r="Y28" s="41">
        <f t="shared" si="6"/>
        <v>0.13450097776416126</v>
      </c>
      <c r="Z28" s="41">
        <f t="shared" si="7"/>
        <v>8.3331777614809366E-2</v>
      </c>
      <c r="AD28" s="48"/>
      <c r="AE28" s="43">
        <f t="shared" si="21"/>
        <v>6.4665000000000008</v>
      </c>
      <c r="AF28" s="43"/>
      <c r="AI28" s="49"/>
    </row>
    <row r="29" spans="1:35" x14ac:dyDescent="0.2">
      <c r="A29" s="14" t="s">
        <v>22</v>
      </c>
      <c r="B29" s="15">
        <v>40946</v>
      </c>
      <c r="C29" s="16">
        <v>6.9</v>
      </c>
      <c r="D29" s="16">
        <v>6.78</v>
      </c>
      <c r="E29" s="16">
        <v>6.92</v>
      </c>
      <c r="F29" s="16">
        <f t="shared" si="8"/>
        <v>9.0000000000000746E-2</v>
      </c>
      <c r="G29" s="14">
        <f t="shared" si="9"/>
        <v>9.0000000000000746E-2</v>
      </c>
      <c r="H29" s="14" t="str">
        <f t="shared" si="10"/>
        <v/>
      </c>
      <c r="I29" s="16">
        <f t="shared" si="20"/>
        <v>86.666666666666629</v>
      </c>
      <c r="K29" s="46"/>
      <c r="L29" s="16">
        <f t="shared" ref="L29:L43" si="22">MAX(C16:C29)</f>
        <v>6.9</v>
      </c>
      <c r="M29" s="16">
        <f t="shared" si="12"/>
        <v>6.41</v>
      </c>
      <c r="N29" s="28">
        <f t="shared" si="13"/>
        <v>1</v>
      </c>
      <c r="O29" s="28">
        <f t="shared" si="15"/>
        <v>1</v>
      </c>
      <c r="P29" s="28">
        <f t="shared" si="16"/>
        <v>1</v>
      </c>
      <c r="Q29" s="28">
        <f t="shared" si="17"/>
        <v>0.96908096571962121</v>
      </c>
      <c r="T29" s="47"/>
      <c r="U29" s="41">
        <f t="shared" si="4"/>
        <v>6.6488902130230914</v>
      </c>
      <c r="V29" s="16"/>
      <c r="W29" s="27">
        <f t="shared" si="5"/>
        <v>6.5006786206981833</v>
      </c>
      <c r="Y29" s="41">
        <f t="shared" si="6"/>
        <v>0.1482115923249081</v>
      </c>
      <c r="Z29" s="41">
        <f t="shared" si="7"/>
        <v>8.981975908581924E-2</v>
      </c>
      <c r="AD29" s="48"/>
      <c r="AE29" s="43">
        <f t="shared" si="21"/>
        <v>6.5039999999999996</v>
      </c>
      <c r="AF29" s="43"/>
      <c r="AI29" s="49"/>
    </row>
    <row r="30" spans="1:35" x14ac:dyDescent="0.2">
      <c r="A30" s="14" t="s">
        <v>22</v>
      </c>
      <c r="B30" s="15">
        <v>40947</v>
      </c>
      <c r="C30" s="16">
        <v>6.94</v>
      </c>
      <c r="D30" s="16">
        <v>6.9</v>
      </c>
      <c r="E30" s="16">
        <v>7.01</v>
      </c>
      <c r="F30" s="16">
        <f t="shared" si="8"/>
        <v>4.0000000000000036E-2</v>
      </c>
      <c r="G30" s="14">
        <f t="shared" si="9"/>
        <v>4.0000000000000036E-2</v>
      </c>
      <c r="H30" s="14" t="str">
        <f t="shared" si="10"/>
        <v/>
      </c>
      <c r="I30" s="16">
        <f t="shared" si="20"/>
        <v>86.301369863013647</v>
      </c>
      <c r="K30" s="46"/>
      <c r="L30" s="16">
        <f t="shared" si="22"/>
        <v>6.94</v>
      </c>
      <c r="M30" s="16">
        <f t="shared" si="12"/>
        <v>6.46</v>
      </c>
      <c r="N30" s="28">
        <f t="shared" si="13"/>
        <v>1</v>
      </c>
      <c r="O30" s="28">
        <f t="shared" si="15"/>
        <v>1</v>
      </c>
      <c r="P30" s="28">
        <f t="shared" si="16"/>
        <v>1</v>
      </c>
      <c r="Q30" s="28">
        <f t="shared" si="17"/>
        <v>0.98911564625850334</v>
      </c>
      <c r="T30" s="47"/>
      <c r="U30" s="41">
        <f t="shared" si="4"/>
        <v>6.6936763340964625</v>
      </c>
      <c r="V30" s="16"/>
      <c r="W30" s="27">
        <f t="shared" si="5"/>
        <v>6.5332209450909104</v>
      </c>
      <c r="Y30" s="41">
        <f t="shared" si="6"/>
        <v>0.16045538900555201</v>
      </c>
      <c r="Z30" s="41">
        <f t="shared" si="7"/>
        <v>9.6883322077792516E-2</v>
      </c>
      <c r="AD30" s="48"/>
      <c r="AE30" s="43">
        <f t="shared" si="21"/>
        <v>6.5444999999999993</v>
      </c>
      <c r="AF30" s="43"/>
      <c r="AI30" s="49"/>
    </row>
    <row r="31" spans="1:35" x14ac:dyDescent="0.2">
      <c r="A31" s="14" t="s">
        <v>22</v>
      </c>
      <c r="B31" s="15">
        <v>40948</v>
      </c>
      <c r="C31" s="16">
        <v>7.06</v>
      </c>
      <c r="D31" s="16">
        <v>6.98</v>
      </c>
      <c r="E31" s="16">
        <v>7.09</v>
      </c>
      <c r="F31" s="16">
        <f t="shared" si="8"/>
        <v>0.11999999999999922</v>
      </c>
      <c r="G31" s="14">
        <f t="shared" si="9"/>
        <v>0.11999999999999922</v>
      </c>
      <c r="H31" s="14" t="str">
        <f t="shared" si="10"/>
        <v/>
      </c>
      <c r="I31" s="16">
        <f t="shared" si="20"/>
        <v>87.499999999999943</v>
      </c>
      <c r="K31" s="46"/>
      <c r="L31" s="16">
        <f t="shared" si="22"/>
        <v>7.06</v>
      </c>
      <c r="M31" s="16">
        <f t="shared" si="12"/>
        <v>6.56</v>
      </c>
      <c r="N31" s="28">
        <f t="shared" si="13"/>
        <v>1</v>
      </c>
      <c r="O31" s="28">
        <f t="shared" si="15"/>
        <v>1</v>
      </c>
      <c r="P31" s="28">
        <f t="shared" si="16"/>
        <v>1</v>
      </c>
      <c r="Q31" s="28">
        <f t="shared" si="17"/>
        <v>1</v>
      </c>
      <c r="T31" s="47"/>
      <c r="U31" s="41">
        <f t="shared" si="4"/>
        <v>6.7500338211585449</v>
      </c>
      <c r="V31" s="16"/>
      <c r="W31" s="27">
        <f t="shared" si="5"/>
        <v>6.5722416158249164</v>
      </c>
      <c r="Y31" s="41">
        <f t="shared" si="6"/>
        <v>0.17779220533362849</v>
      </c>
      <c r="Z31" s="41">
        <f t="shared" si="7"/>
        <v>0.10497421040337612</v>
      </c>
      <c r="AD31" s="48"/>
      <c r="AE31" s="43">
        <f t="shared" si="21"/>
        <v>6.589999999999999</v>
      </c>
      <c r="AF31" s="43"/>
      <c r="AI31" s="49"/>
    </row>
    <row r="32" spans="1:35" x14ac:dyDescent="0.2">
      <c r="A32" s="14" t="s">
        <v>22</v>
      </c>
      <c r="B32" s="15">
        <v>40949</v>
      </c>
      <c r="C32" s="16">
        <v>6.94</v>
      </c>
      <c r="D32" s="16">
        <v>6.87</v>
      </c>
      <c r="E32" s="16">
        <v>7.06</v>
      </c>
      <c r="F32" s="16">
        <f t="shared" si="8"/>
        <v>-0.11999999999999922</v>
      </c>
      <c r="G32" s="14" t="str">
        <f t="shared" si="9"/>
        <v/>
      </c>
      <c r="H32" s="14">
        <f t="shared" si="10"/>
        <v>0.11999999999999922</v>
      </c>
      <c r="I32" s="16">
        <f t="shared" si="20"/>
        <v>71.428571428571445</v>
      </c>
      <c r="K32" s="46"/>
      <c r="L32" s="16">
        <f t="shared" si="22"/>
        <v>7.06</v>
      </c>
      <c r="M32" s="16">
        <f t="shared" si="12"/>
        <v>6.56</v>
      </c>
      <c r="N32" s="28">
        <f t="shared" si="13"/>
        <v>0.76000000000000156</v>
      </c>
      <c r="O32" s="28">
        <f t="shared" si="15"/>
        <v>0.92000000000000048</v>
      </c>
      <c r="P32" s="28">
        <f t="shared" si="16"/>
        <v>0.92000000000000048</v>
      </c>
      <c r="Q32" s="28">
        <f t="shared" si="17"/>
        <v>0.98400000000000021</v>
      </c>
      <c r="T32" s="47"/>
      <c r="U32" s="41">
        <f t="shared" si="4"/>
        <v>6.7792593871341538</v>
      </c>
      <c r="V32" s="16"/>
      <c r="W32" s="27">
        <f t="shared" si="5"/>
        <v>6.5994829776156632</v>
      </c>
      <c r="Y32" s="41">
        <f t="shared" si="6"/>
        <v>0.17977640951849061</v>
      </c>
      <c r="Z32" s="41">
        <f t="shared" si="7"/>
        <v>0.11245443031488757</v>
      </c>
      <c r="AD32" s="48"/>
      <c r="AE32" s="43">
        <f t="shared" si="21"/>
        <v>6.6284999999999998</v>
      </c>
      <c r="AF32" s="43"/>
      <c r="AI32" s="49"/>
    </row>
    <row r="33" spans="1:35" x14ac:dyDescent="0.2">
      <c r="A33" s="14" t="s">
        <v>22</v>
      </c>
      <c r="B33" s="15">
        <v>40952</v>
      </c>
      <c r="C33" s="16">
        <v>6.92</v>
      </c>
      <c r="D33" s="16">
        <v>6.89</v>
      </c>
      <c r="E33" s="16">
        <v>6.99</v>
      </c>
      <c r="F33" s="16">
        <f t="shared" si="8"/>
        <v>-2.0000000000000462E-2</v>
      </c>
      <c r="G33" s="14" t="str">
        <f t="shared" si="9"/>
        <v/>
      </c>
      <c r="H33" s="14">
        <f t="shared" si="10"/>
        <v>2.0000000000000462E-2</v>
      </c>
      <c r="I33" s="16">
        <f t="shared" si="20"/>
        <v>69.620253164556942</v>
      </c>
      <c r="K33" s="46"/>
      <c r="L33" s="16">
        <f t="shared" si="22"/>
        <v>7.06</v>
      </c>
      <c r="M33" s="16">
        <f t="shared" si="12"/>
        <v>6.56</v>
      </c>
      <c r="N33" s="28">
        <f t="shared" si="13"/>
        <v>0.72000000000000064</v>
      </c>
      <c r="O33" s="28">
        <f t="shared" si="15"/>
        <v>0.82666666666666744</v>
      </c>
      <c r="P33" s="28">
        <f t="shared" si="16"/>
        <v>0.82666666666666744</v>
      </c>
      <c r="Q33" s="28">
        <f t="shared" si="17"/>
        <v>0.94933333333333358</v>
      </c>
      <c r="T33" s="47"/>
      <c r="U33" s="41">
        <f t="shared" si="4"/>
        <v>6.8009117891135151</v>
      </c>
      <c r="V33" s="16"/>
      <c r="W33" s="27">
        <f t="shared" si="5"/>
        <v>6.6232249792737621</v>
      </c>
      <c r="Y33" s="41">
        <f t="shared" si="6"/>
        <v>0.17768680983975305</v>
      </c>
      <c r="Z33" s="41">
        <f t="shared" si="7"/>
        <v>0.11897766826737413</v>
      </c>
      <c r="AD33" s="48"/>
      <c r="AE33" s="43">
        <f t="shared" si="21"/>
        <v>6.6639999999999997</v>
      </c>
      <c r="AF33" s="43"/>
      <c r="AI33" s="49"/>
    </row>
    <row r="34" spans="1:35" x14ac:dyDescent="0.2">
      <c r="A34" s="14" t="s">
        <v>22</v>
      </c>
      <c r="B34" s="15">
        <v>40953</v>
      </c>
      <c r="C34" s="16">
        <v>6.85</v>
      </c>
      <c r="D34" s="16">
        <v>6.75</v>
      </c>
      <c r="E34" s="16">
        <v>6.9</v>
      </c>
      <c r="F34" s="16">
        <f t="shared" si="8"/>
        <v>-7.0000000000000284E-2</v>
      </c>
      <c r="G34" s="14" t="str">
        <f t="shared" si="9"/>
        <v/>
      </c>
      <c r="H34" s="14">
        <f t="shared" si="10"/>
        <v>7.0000000000000284E-2</v>
      </c>
      <c r="I34" s="16">
        <f t="shared" si="20"/>
        <v>65.476190476190467</v>
      </c>
      <c r="K34" s="46"/>
      <c r="L34" s="16">
        <f t="shared" si="22"/>
        <v>7.06</v>
      </c>
      <c r="M34" s="16">
        <f t="shared" si="12"/>
        <v>6.56</v>
      </c>
      <c r="N34" s="28">
        <f t="shared" si="13"/>
        <v>0.58000000000000007</v>
      </c>
      <c r="O34" s="28">
        <f t="shared" si="15"/>
        <v>0.68666666666666742</v>
      </c>
      <c r="P34" s="28">
        <f t="shared" si="16"/>
        <v>0.68666666666666742</v>
      </c>
      <c r="Q34" s="28">
        <f t="shared" si="17"/>
        <v>0.88666666666666705</v>
      </c>
      <c r="T34" s="47"/>
      <c r="U34" s="41">
        <f t="shared" si="4"/>
        <v>6.8084638215575897</v>
      </c>
      <c r="V34" s="16"/>
      <c r="W34" s="27">
        <f t="shared" si="5"/>
        <v>6.6400231289571865</v>
      </c>
      <c r="Y34" s="41">
        <f t="shared" si="6"/>
        <v>0.16844069260040317</v>
      </c>
      <c r="Z34" s="41">
        <f t="shared" si="7"/>
        <v>0.12392397070067704</v>
      </c>
      <c r="AD34" s="48"/>
      <c r="AE34" s="43">
        <f t="shared" si="21"/>
        <v>6.6930000000000005</v>
      </c>
      <c r="AF34" s="43"/>
      <c r="AI34" s="49"/>
    </row>
    <row r="35" spans="1:35" x14ac:dyDescent="0.2">
      <c r="A35" s="14" t="s">
        <v>22</v>
      </c>
      <c r="B35" s="15">
        <v>40954</v>
      </c>
      <c r="C35" s="16">
        <v>7</v>
      </c>
      <c r="D35" s="16">
        <v>6.85</v>
      </c>
      <c r="E35" s="16">
        <v>7.04</v>
      </c>
      <c r="F35" s="16">
        <f t="shared" si="8"/>
        <v>0.15000000000000036</v>
      </c>
      <c r="G35" s="14">
        <f t="shared" si="9"/>
        <v>0.15000000000000036</v>
      </c>
      <c r="H35" s="14" t="str">
        <f t="shared" si="10"/>
        <v/>
      </c>
      <c r="I35" s="16">
        <f t="shared" si="20"/>
        <v>69.473684210526315</v>
      </c>
      <c r="K35" s="46"/>
      <c r="L35" s="16">
        <f t="shared" si="22"/>
        <v>7.06</v>
      </c>
      <c r="M35" s="16">
        <f t="shared" si="12"/>
        <v>6.56</v>
      </c>
      <c r="N35" s="28">
        <f t="shared" si="13"/>
        <v>0.88000000000000078</v>
      </c>
      <c r="O35" s="28">
        <f t="shared" si="15"/>
        <v>0.72666666666666713</v>
      </c>
      <c r="P35" s="28">
        <f t="shared" si="16"/>
        <v>0.72666666666666713</v>
      </c>
      <c r="Q35" s="28">
        <f t="shared" si="17"/>
        <v>0.83200000000000052</v>
      </c>
      <c r="T35" s="47"/>
      <c r="U35" s="41">
        <f t="shared" si="4"/>
        <v>6.8379309259333461</v>
      </c>
      <c r="V35" s="16"/>
      <c r="W35" s="27">
        <f t="shared" si="5"/>
        <v>6.6666880823677648</v>
      </c>
      <c r="Y35" s="41">
        <f t="shared" si="6"/>
        <v>0.17124284356558128</v>
      </c>
      <c r="Z35" s="41">
        <f t="shared" si="7"/>
        <v>0.12865585798716747</v>
      </c>
      <c r="AD35" s="48"/>
      <c r="AE35" s="43">
        <f t="shared" si="21"/>
        <v>6.7254999999999994</v>
      </c>
      <c r="AF35" s="43"/>
      <c r="AI35" s="49"/>
    </row>
    <row r="36" spans="1:35" x14ac:dyDescent="0.2">
      <c r="A36" s="14" t="s">
        <v>22</v>
      </c>
      <c r="B36" s="15">
        <v>40955</v>
      </c>
      <c r="C36" s="16">
        <v>7.04</v>
      </c>
      <c r="D36" s="16">
        <v>6.93</v>
      </c>
      <c r="E36" s="16">
        <v>7.04</v>
      </c>
      <c r="F36" s="16">
        <f t="shared" si="8"/>
        <v>4.0000000000000036E-2</v>
      </c>
      <c r="G36" s="14">
        <f t="shared" si="9"/>
        <v>4.0000000000000036E-2</v>
      </c>
      <c r="H36" s="14" t="str">
        <f t="shared" si="10"/>
        <v/>
      </c>
      <c r="I36" s="16">
        <f t="shared" ref="I36:I53" si="23">100-100/(1+SUM(G23:G36)/SUM(H23:H36))</f>
        <v>70.408163265306129</v>
      </c>
      <c r="K36" s="46"/>
      <c r="L36" s="16">
        <f t="shared" si="22"/>
        <v>7.06</v>
      </c>
      <c r="M36" s="16">
        <f t="shared" si="12"/>
        <v>6.56</v>
      </c>
      <c r="N36" s="28">
        <f t="shared" si="13"/>
        <v>0.96000000000000085</v>
      </c>
      <c r="O36" s="28">
        <f t="shared" si="15"/>
        <v>0.8066666666666672</v>
      </c>
      <c r="P36" s="28">
        <f t="shared" si="16"/>
        <v>0.8066666666666672</v>
      </c>
      <c r="Q36" s="28">
        <f t="shared" si="17"/>
        <v>0.79333333333333389</v>
      </c>
      <c r="T36" s="47"/>
      <c r="U36" s="41">
        <f t="shared" si="4"/>
        <v>6.8690184757897548</v>
      </c>
      <c r="V36" s="16"/>
      <c r="W36" s="27">
        <f t="shared" si="5"/>
        <v>6.6943408170071894</v>
      </c>
      <c r="Y36" s="41">
        <f t="shared" si="6"/>
        <v>0.17467765878256536</v>
      </c>
      <c r="Z36" s="41">
        <f t="shared" si="7"/>
        <v>0.13325803806670727</v>
      </c>
      <c r="AD36" s="48"/>
      <c r="AE36" s="43">
        <f t="shared" si="21"/>
        <v>6.7570000000000006</v>
      </c>
      <c r="AF36" s="43"/>
      <c r="AI36" s="49"/>
    </row>
    <row r="37" spans="1:35" x14ac:dyDescent="0.2">
      <c r="A37" s="14" t="s">
        <v>22</v>
      </c>
      <c r="B37" s="15">
        <v>40956</v>
      </c>
      <c r="C37" s="16">
        <v>7.12</v>
      </c>
      <c r="D37" s="16">
        <v>6.98</v>
      </c>
      <c r="E37" s="16">
        <v>7.12</v>
      </c>
      <c r="F37" s="16">
        <f t="shared" si="8"/>
        <v>8.0000000000000071E-2</v>
      </c>
      <c r="G37" s="14">
        <f t="shared" si="9"/>
        <v>8.0000000000000071E-2</v>
      </c>
      <c r="H37" s="14" t="str">
        <f t="shared" si="10"/>
        <v/>
      </c>
      <c r="I37" s="16">
        <f t="shared" si="23"/>
        <v>77.777777777777743</v>
      </c>
      <c r="K37" s="46"/>
      <c r="L37" s="16">
        <f t="shared" si="22"/>
        <v>7.12</v>
      </c>
      <c r="M37" s="16">
        <f t="shared" si="12"/>
        <v>6.56</v>
      </c>
      <c r="N37" s="28">
        <f t="shared" si="13"/>
        <v>1</v>
      </c>
      <c r="O37" s="28">
        <f t="shared" si="15"/>
        <v>0.94666666666666721</v>
      </c>
      <c r="P37" s="28">
        <f t="shared" si="16"/>
        <v>0.94666666666666721</v>
      </c>
      <c r="Q37" s="28">
        <f t="shared" si="17"/>
        <v>0.7986666666666673</v>
      </c>
      <c r="T37" s="47"/>
      <c r="U37" s="41">
        <f t="shared" si="4"/>
        <v>6.9076310179759464</v>
      </c>
      <c r="V37" s="16"/>
      <c r="W37" s="27">
        <f t="shared" si="5"/>
        <v>6.7258711268585092</v>
      </c>
      <c r="Y37" s="41">
        <f t="shared" si="6"/>
        <v>0.18175989111743718</v>
      </c>
      <c r="Z37" s="41">
        <f t="shared" si="7"/>
        <v>0.13810822337178028</v>
      </c>
      <c r="AD37" s="48"/>
      <c r="AE37" s="43">
        <f t="shared" si="21"/>
        <v>6.7900000000000009</v>
      </c>
      <c r="AF37" s="43"/>
      <c r="AI37" s="49"/>
    </row>
    <row r="38" spans="1:35" x14ac:dyDescent="0.2">
      <c r="A38" s="14" t="s">
        <v>22</v>
      </c>
      <c r="B38" s="15">
        <v>40959</v>
      </c>
      <c r="C38" s="16">
        <v>7.06</v>
      </c>
      <c r="D38" s="16">
        <v>7.06</v>
      </c>
      <c r="E38" s="16">
        <v>7.15</v>
      </c>
      <c r="F38" s="16">
        <f t="shared" si="8"/>
        <v>-6.0000000000000497E-2</v>
      </c>
      <c r="G38" s="14" t="str">
        <f t="shared" si="9"/>
        <v/>
      </c>
      <c r="H38" s="14">
        <f t="shared" si="10"/>
        <v>6.0000000000000497E-2</v>
      </c>
      <c r="I38" s="16">
        <f t="shared" si="23"/>
        <v>74.038461538461519</v>
      </c>
      <c r="K38" s="46"/>
      <c r="L38" s="16">
        <f t="shared" si="22"/>
        <v>7.12</v>
      </c>
      <c r="M38" s="16">
        <f t="shared" si="12"/>
        <v>6.66</v>
      </c>
      <c r="N38" s="28">
        <f t="shared" si="13"/>
        <v>0.86956521739130321</v>
      </c>
      <c r="O38" s="28">
        <f t="shared" si="15"/>
        <v>0.94318840579710139</v>
      </c>
      <c r="P38" s="28">
        <f t="shared" si="16"/>
        <v>0.94318840579710139</v>
      </c>
      <c r="Q38" s="28">
        <f t="shared" si="17"/>
        <v>0.82197101449275389</v>
      </c>
      <c r="T38" s="47"/>
      <c r="U38" s="41">
        <f t="shared" si="4"/>
        <v>6.9310723998258004</v>
      </c>
      <c r="V38" s="16"/>
      <c r="W38" s="27">
        <f t="shared" si="5"/>
        <v>6.7506214137578784</v>
      </c>
      <c r="Y38" s="41">
        <f t="shared" si="6"/>
        <v>0.18045098606792198</v>
      </c>
      <c r="Z38" s="41">
        <f t="shared" si="7"/>
        <v>0.14234249964139445</v>
      </c>
      <c r="AD38" s="48"/>
      <c r="AE38" s="43">
        <f t="shared" si="21"/>
        <v>6.8125</v>
      </c>
      <c r="AF38" s="43"/>
      <c r="AI38" s="49"/>
    </row>
    <row r="39" spans="1:35" x14ac:dyDescent="0.2">
      <c r="A39" s="14" t="s">
        <v>22</v>
      </c>
      <c r="B39" s="15">
        <v>40960</v>
      </c>
      <c r="C39" s="16">
        <v>6.97</v>
      </c>
      <c r="D39" s="16">
        <v>6.93</v>
      </c>
      <c r="E39" s="16">
        <v>7.12</v>
      </c>
      <c r="F39" s="16">
        <f t="shared" si="8"/>
        <v>-8.9999999999999858E-2</v>
      </c>
      <c r="G39" s="14" t="str">
        <f t="shared" si="9"/>
        <v/>
      </c>
      <c r="H39" s="14">
        <f t="shared" si="10"/>
        <v>8.9999999999999858E-2</v>
      </c>
      <c r="I39" s="16">
        <f t="shared" si="23"/>
        <v>65.048543689320354</v>
      </c>
      <c r="K39" s="46"/>
      <c r="L39" s="16">
        <f t="shared" si="22"/>
        <v>7.12</v>
      </c>
      <c r="M39" s="16">
        <f t="shared" si="12"/>
        <v>6.67</v>
      </c>
      <c r="N39" s="28">
        <f t="shared" si="13"/>
        <v>0.66666666666666596</v>
      </c>
      <c r="O39" s="28">
        <f t="shared" si="15"/>
        <v>0.8454106280193231</v>
      </c>
      <c r="P39" s="28">
        <f t="shared" si="16"/>
        <v>0.8454106280193231</v>
      </c>
      <c r="Q39" s="28">
        <f t="shared" si="17"/>
        <v>0.85371980676328518</v>
      </c>
      <c r="T39" s="47"/>
      <c r="U39" s="41">
        <f t="shared" si="4"/>
        <v>6.9370612613910616</v>
      </c>
      <c r="V39" s="16"/>
      <c r="W39" s="27">
        <f t="shared" si="5"/>
        <v>6.7668716794054431</v>
      </c>
      <c r="Y39" s="41">
        <f t="shared" si="6"/>
        <v>0.17018958198561851</v>
      </c>
      <c r="Z39" s="41">
        <f t="shared" si="7"/>
        <v>0.14512720787581687</v>
      </c>
      <c r="AD39" s="48"/>
      <c r="AE39" s="43">
        <f t="shared" si="21"/>
        <v>6.8305000000000007</v>
      </c>
      <c r="AF39" s="43"/>
      <c r="AI39" s="49"/>
    </row>
    <row r="40" spans="1:35" x14ac:dyDescent="0.2">
      <c r="A40" s="14" t="s">
        <v>22</v>
      </c>
      <c r="B40" s="15">
        <v>40961</v>
      </c>
      <c r="C40" s="16">
        <v>7</v>
      </c>
      <c r="D40" s="16">
        <v>6.96</v>
      </c>
      <c r="E40" s="16">
        <v>7</v>
      </c>
      <c r="F40" s="16">
        <f t="shared" si="8"/>
        <v>3.0000000000000249E-2</v>
      </c>
      <c r="G40" s="14">
        <f t="shared" si="9"/>
        <v>3.0000000000000249E-2</v>
      </c>
      <c r="H40" s="14" t="str">
        <f t="shared" si="10"/>
        <v/>
      </c>
      <c r="I40" s="16">
        <f t="shared" si="23"/>
        <v>65.714285714285708</v>
      </c>
      <c r="K40" s="46"/>
      <c r="L40" s="16">
        <f t="shared" si="22"/>
        <v>7.12</v>
      </c>
      <c r="M40" s="16">
        <f t="shared" si="12"/>
        <v>6.68</v>
      </c>
      <c r="N40" s="28">
        <f t="shared" si="13"/>
        <v>0.72727272727272729</v>
      </c>
      <c r="O40" s="28">
        <f t="shared" si="15"/>
        <v>0.75450153711023216</v>
      </c>
      <c r="P40" s="28">
        <f t="shared" si="16"/>
        <v>0.75450153711023216</v>
      </c>
      <c r="Q40" s="28">
        <f t="shared" si="17"/>
        <v>0.85928678085199817</v>
      </c>
      <c r="T40" s="47"/>
      <c r="U40" s="41">
        <f t="shared" si="4"/>
        <v>6.9467441442539748</v>
      </c>
      <c r="V40" s="16"/>
      <c r="W40" s="27">
        <f t="shared" si="5"/>
        <v>6.7841404438939286</v>
      </c>
      <c r="Y40" s="41">
        <f t="shared" si="6"/>
        <v>0.16260370036004623</v>
      </c>
      <c r="Z40" s="41">
        <f t="shared" si="7"/>
        <v>0.14687485712423981</v>
      </c>
      <c r="AD40" s="48"/>
      <c r="AE40" s="43">
        <f t="shared" si="21"/>
        <v>6.8510000000000009</v>
      </c>
      <c r="AF40" s="43"/>
      <c r="AI40" s="49"/>
    </row>
    <row r="41" spans="1:35" x14ac:dyDescent="0.2">
      <c r="A41" s="14" t="s">
        <v>22</v>
      </c>
      <c r="B41" s="15">
        <v>40962</v>
      </c>
      <c r="C41" s="16">
        <v>6.97</v>
      </c>
      <c r="D41" s="16">
        <v>6.96</v>
      </c>
      <c r="E41" s="16">
        <v>7</v>
      </c>
      <c r="F41" s="16">
        <f t="shared" si="8"/>
        <v>-3.0000000000000249E-2</v>
      </c>
      <c r="G41" s="14" t="str">
        <f t="shared" si="9"/>
        <v/>
      </c>
      <c r="H41" s="14">
        <f t="shared" si="10"/>
        <v>3.0000000000000249E-2</v>
      </c>
      <c r="I41" s="16">
        <f t="shared" si="23"/>
        <v>63.551401869158866</v>
      </c>
      <c r="K41" s="46"/>
      <c r="L41" s="16">
        <f t="shared" si="22"/>
        <v>7.12</v>
      </c>
      <c r="M41" s="16">
        <f t="shared" si="12"/>
        <v>6.81</v>
      </c>
      <c r="N41" s="28">
        <f t="shared" si="13"/>
        <v>0.51612903225806417</v>
      </c>
      <c r="O41" s="28">
        <f t="shared" si="15"/>
        <v>0.63668947539915244</v>
      </c>
      <c r="P41" s="28">
        <f t="shared" si="16"/>
        <v>0.63668947539915244</v>
      </c>
      <c r="Q41" s="28">
        <f t="shared" si="17"/>
        <v>0.82529134259849513</v>
      </c>
      <c r="T41" s="47"/>
      <c r="U41" s="41">
        <f t="shared" si="4"/>
        <v>6.9503219682149018</v>
      </c>
      <c r="V41" s="16"/>
      <c r="W41" s="27">
        <f t="shared" si="5"/>
        <v>6.7979078184203043</v>
      </c>
      <c r="Y41" s="41">
        <f t="shared" si="6"/>
        <v>0.15241414979459744</v>
      </c>
      <c r="Z41" s="41">
        <f t="shared" si="7"/>
        <v>0.14742878639127557</v>
      </c>
      <c r="AD41" s="48"/>
      <c r="AE41" s="43">
        <f t="shared" si="21"/>
        <v>6.8679999999999994</v>
      </c>
      <c r="AF41" s="44">
        <f t="shared" ref="AF41:AF104" si="24">STDEVP(C22:C41)</f>
        <v>0.17229625648864227</v>
      </c>
      <c r="AG41" s="16">
        <f t="shared" ref="AG41:AG104" si="25">AE41+2*AF41</f>
        <v>7.2125925129772837</v>
      </c>
      <c r="AH41" s="16">
        <f t="shared" ref="AH41:AH104" si="26">AE41-2*AF41</f>
        <v>6.5234074870227152</v>
      </c>
      <c r="AI41" s="49"/>
    </row>
    <row r="42" spans="1:35" x14ac:dyDescent="0.2">
      <c r="A42" s="14" t="s">
        <v>22</v>
      </c>
      <c r="B42" s="15">
        <v>40963</v>
      </c>
      <c r="C42" s="16">
        <v>6.96</v>
      </c>
      <c r="D42" s="16">
        <v>6.94</v>
      </c>
      <c r="E42" s="16">
        <v>7.03</v>
      </c>
      <c r="F42" s="16">
        <f t="shared" si="8"/>
        <v>-9.9999999999997868E-3</v>
      </c>
      <c r="G42" s="14" t="str">
        <f t="shared" si="9"/>
        <v/>
      </c>
      <c r="H42" s="14">
        <f t="shared" si="10"/>
        <v>9.9999999999997868E-3</v>
      </c>
      <c r="I42" s="16">
        <f t="shared" si="23"/>
        <v>57.894736842105274</v>
      </c>
      <c r="K42" s="46"/>
      <c r="L42" s="16">
        <f t="shared" si="22"/>
        <v>7.12</v>
      </c>
      <c r="M42" s="16">
        <f t="shared" si="12"/>
        <v>6.85</v>
      </c>
      <c r="N42" s="28">
        <f t="shared" si="13"/>
        <v>0.40740740740740788</v>
      </c>
      <c r="O42" s="28">
        <f t="shared" si="15"/>
        <v>0.55026972231273319</v>
      </c>
      <c r="P42" s="28">
        <f t="shared" si="16"/>
        <v>0.55026972231273319</v>
      </c>
      <c r="Q42" s="28">
        <f t="shared" si="17"/>
        <v>0.74601195372770845</v>
      </c>
      <c r="T42" s="47"/>
      <c r="U42" s="41">
        <f t="shared" si="4"/>
        <v>6.9518108961818399</v>
      </c>
      <c r="V42" s="16"/>
      <c r="W42" s="27">
        <f t="shared" si="5"/>
        <v>6.809914646685467</v>
      </c>
      <c r="Y42" s="41">
        <f t="shared" si="6"/>
        <v>0.14189624949637292</v>
      </c>
      <c r="Z42" s="41">
        <f t="shared" si="7"/>
        <v>0.14687553270178533</v>
      </c>
      <c r="AD42" s="48"/>
      <c r="AE42" s="43">
        <f t="shared" si="21"/>
        <v>6.8840000000000021</v>
      </c>
      <c r="AF42" s="44">
        <f t="shared" si="24"/>
        <v>0.16508785539826967</v>
      </c>
      <c r="AG42" s="16">
        <f t="shared" si="25"/>
        <v>7.2141757107965416</v>
      </c>
      <c r="AH42" s="16">
        <f t="shared" si="26"/>
        <v>6.5538242892034626</v>
      </c>
      <c r="AI42" s="49"/>
    </row>
    <row r="43" spans="1:35" x14ac:dyDescent="0.2">
      <c r="A43" s="14" t="s">
        <v>22</v>
      </c>
      <c r="B43" s="15">
        <v>40966</v>
      </c>
      <c r="C43" s="16">
        <v>6.99</v>
      </c>
      <c r="D43" s="16">
        <v>6.96</v>
      </c>
      <c r="E43" s="16">
        <v>7.03</v>
      </c>
      <c r="F43" s="16">
        <f t="shared" si="8"/>
        <v>3.0000000000000249E-2</v>
      </c>
      <c r="G43" s="14">
        <f t="shared" si="9"/>
        <v>3.0000000000000249E-2</v>
      </c>
      <c r="H43" s="14" t="str">
        <f t="shared" si="10"/>
        <v/>
      </c>
      <c r="I43" s="16">
        <f t="shared" si="23"/>
        <v>55.056179775280889</v>
      </c>
      <c r="K43" s="46"/>
      <c r="L43" s="16">
        <f t="shared" si="22"/>
        <v>7.12</v>
      </c>
      <c r="M43" s="16">
        <f t="shared" si="12"/>
        <v>6.85</v>
      </c>
      <c r="N43" s="28">
        <f t="shared" si="13"/>
        <v>0.51851851851851971</v>
      </c>
      <c r="O43" s="28">
        <f t="shared" si="15"/>
        <v>0.48068498606133064</v>
      </c>
      <c r="P43" s="28">
        <f t="shared" si="16"/>
        <v>0.48068498606133064</v>
      </c>
      <c r="Q43" s="28">
        <f t="shared" si="17"/>
        <v>0.65351126978055429</v>
      </c>
      <c r="T43" s="47"/>
      <c r="U43" s="41">
        <f t="shared" si="4"/>
        <v>6.9576861429230945</v>
      </c>
      <c r="V43" s="16"/>
      <c r="W43" s="27">
        <f t="shared" si="5"/>
        <v>6.8232543024865437</v>
      </c>
      <c r="Y43" s="41">
        <f t="shared" si="6"/>
        <v>0.13443184043655076</v>
      </c>
      <c r="Z43" s="41">
        <f t="shared" si="7"/>
        <v>0.14563116347526187</v>
      </c>
      <c r="AD43" s="48"/>
      <c r="AE43" s="43">
        <f t="shared" ref="AE43:AE59" si="27">AVERAGE(C24:C43)</f>
        <v>6.9050000000000011</v>
      </c>
      <c r="AF43" s="44">
        <f t="shared" si="24"/>
        <v>0.14981655449248596</v>
      </c>
      <c r="AG43" s="16">
        <f t="shared" si="25"/>
        <v>7.2046331089849733</v>
      </c>
      <c r="AH43" s="16">
        <f t="shared" si="26"/>
        <v>6.6053668910150289</v>
      </c>
      <c r="AI43" s="49"/>
    </row>
    <row r="44" spans="1:35" x14ac:dyDescent="0.2">
      <c r="A44" s="14" t="s">
        <v>22</v>
      </c>
      <c r="B44" s="15">
        <v>40967</v>
      </c>
      <c r="C44" s="16">
        <v>6.99</v>
      </c>
      <c r="D44" s="16">
        <v>6.97</v>
      </c>
      <c r="E44" s="16">
        <v>7.05</v>
      </c>
      <c r="F44" s="16">
        <f t="shared" si="8"/>
        <v>0</v>
      </c>
      <c r="G44" s="14" t="str">
        <f t="shared" si="9"/>
        <v/>
      </c>
      <c r="H44" s="14" t="str">
        <f t="shared" si="10"/>
        <v/>
      </c>
      <c r="I44" s="16">
        <f t="shared" si="23"/>
        <v>52.941176470588225</v>
      </c>
      <c r="K44" s="46"/>
      <c r="L44" s="16">
        <f t="shared" ref="L44:L58" si="28">MAX(C31:C44)</f>
        <v>7.12</v>
      </c>
      <c r="M44" s="16">
        <f t="shared" si="12"/>
        <v>6.85</v>
      </c>
      <c r="N44" s="28">
        <f t="shared" si="13"/>
        <v>0.51851851851851971</v>
      </c>
      <c r="O44" s="28">
        <f t="shared" si="15"/>
        <v>0.48148148148148245</v>
      </c>
      <c r="P44" s="28">
        <f t="shared" si="16"/>
        <v>0.48148148148148245</v>
      </c>
      <c r="Q44" s="28">
        <f t="shared" si="17"/>
        <v>0.58072544047298613</v>
      </c>
      <c r="T44" s="47"/>
      <c r="U44" s="41">
        <f t="shared" si="4"/>
        <v>6.962657505550311</v>
      </c>
      <c r="V44" s="16"/>
      <c r="W44" s="27">
        <f t="shared" si="5"/>
        <v>6.8356058356356888</v>
      </c>
      <c r="Y44" s="41">
        <f t="shared" si="6"/>
        <v>0.12705166991462225</v>
      </c>
      <c r="Z44" s="41">
        <f t="shared" si="7"/>
        <v>0.14377321411919791</v>
      </c>
      <c r="AD44" s="48"/>
      <c r="AE44" s="43">
        <f t="shared" si="27"/>
        <v>6.9264999999999999</v>
      </c>
      <c r="AF44" s="44">
        <f t="shared" si="24"/>
        <v>0.12803417512523757</v>
      </c>
      <c r="AG44" s="16">
        <f t="shared" si="25"/>
        <v>7.1825683502504747</v>
      </c>
      <c r="AH44" s="16">
        <f t="shared" si="26"/>
        <v>6.6704316497495251</v>
      </c>
      <c r="AI44" s="49"/>
    </row>
    <row r="45" spans="1:35" x14ac:dyDescent="0.2">
      <c r="A45" s="14" t="s">
        <v>22</v>
      </c>
      <c r="B45" s="15">
        <v>40968</v>
      </c>
      <c r="C45" s="16">
        <v>7.01</v>
      </c>
      <c r="D45" s="16">
        <v>6.99</v>
      </c>
      <c r="E45" s="16">
        <v>7.05</v>
      </c>
      <c r="F45" s="16">
        <f t="shared" si="8"/>
        <v>1.9999999999999574E-2</v>
      </c>
      <c r="G45" s="14">
        <f t="shared" si="9"/>
        <v>1.9999999999999574E-2</v>
      </c>
      <c r="H45" s="14" t="str">
        <f t="shared" si="10"/>
        <v/>
      </c>
      <c r="I45" s="16">
        <f t="shared" si="23"/>
        <v>46.666666666666679</v>
      </c>
      <c r="K45" s="46"/>
      <c r="L45" s="16">
        <f t="shared" si="28"/>
        <v>7.12</v>
      </c>
      <c r="M45" s="16">
        <f t="shared" si="12"/>
        <v>6.85</v>
      </c>
      <c r="N45" s="28">
        <f t="shared" si="13"/>
        <v>0.59259259259259212</v>
      </c>
      <c r="O45" s="28">
        <f t="shared" si="15"/>
        <v>0.54320987654321051</v>
      </c>
      <c r="P45" s="28">
        <f t="shared" si="16"/>
        <v>0.54320987654321051</v>
      </c>
      <c r="Q45" s="28">
        <f t="shared" si="17"/>
        <v>0.53846710835958178</v>
      </c>
      <c r="T45" s="47"/>
      <c r="U45" s="41">
        <f t="shared" si="4"/>
        <v>6.9699409662348781</v>
      </c>
      <c r="V45" s="16"/>
      <c r="W45" s="27">
        <f t="shared" si="5"/>
        <v>6.8485239218848974</v>
      </c>
      <c r="Y45" s="41">
        <f t="shared" si="6"/>
        <v>0.12141704434998069</v>
      </c>
      <c r="Z45" s="41">
        <f t="shared" si="7"/>
        <v>0.14153759714227621</v>
      </c>
      <c r="AD45" s="48"/>
      <c r="AE45" s="43">
        <f t="shared" si="27"/>
        <v>6.944</v>
      </c>
      <c r="AF45" s="44">
        <f t="shared" si="24"/>
        <v>0.11350770898930171</v>
      </c>
      <c r="AG45" s="16">
        <f t="shared" si="25"/>
        <v>7.1710154179786034</v>
      </c>
      <c r="AH45" s="16">
        <f t="shared" si="26"/>
        <v>6.7169845820213965</v>
      </c>
      <c r="AI45" s="49"/>
    </row>
    <row r="46" spans="1:35" x14ac:dyDescent="0.2">
      <c r="A46" s="14" t="s">
        <v>22</v>
      </c>
      <c r="B46" s="15">
        <v>40969</v>
      </c>
      <c r="C46" s="16">
        <v>7.04</v>
      </c>
      <c r="D46" s="16">
        <v>7.01</v>
      </c>
      <c r="E46" s="16">
        <v>7.05</v>
      </c>
      <c r="F46" s="16">
        <f t="shared" si="8"/>
        <v>3.0000000000000249E-2</v>
      </c>
      <c r="G46" s="14">
        <f t="shared" si="9"/>
        <v>3.0000000000000249E-2</v>
      </c>
      <c r="H46" s="14" t="str">
        <f t="shared" si="10"/>
        <v/>
      </c>
      <c r="I46" s="16">
        <f t="shared" si="23"/>
        <v>57.575757575757521</v>
      </c>
      <c r="K46" s="46"/>
      <c r="L46" s="16">
        <f t="shared" si="28"/>
        <v>7.12</v>
      </c>
      <c r="M46" s="16">
        <f t="shared" si="12"/>
        <v>6.85</v>
      </c>
      <c r="N46" s="28">
        <f t="shared" si="13"/>
        <v>0.70370370370370394</v>
      </c>
      <c r="O46" s="28">
        <f t="shared" si="15"/>
        <v>0.60493827160493863</v>
      </c>
      <c r="P46" s="28">
        <f t="shared" si="16"/>
        <v>0.60493827160493863</v>
      </c>
      <c r="Q46" s="28">
        <f t="shared" si="17"/>
        <v>0.53211686760073917</v>
      </c>
      <c r="T46" s="47"/>
      <c r="U46" s="41">
        <f t="shared" si="4"/>
        <v>6.9807192791218196</v>
      </c>
      <c r="V46" s="16"/>
      <c r="W46" s="27">
        <f t="shared" si="5"/>
        <v>6.8627073350786088</v>
      </c>
      <c r="Y46" s="41">
        <f t="shared" si="6"/>
        <v>0.1180119440432108</v>
      </c>
      <c r="Z46" s="41">
        <f t="shared" si="7"/>
        <v>0.13918503183236969</v>
      </c>
      <c r="AD46" s="48"/>
      <c r="AE46" s="43">
        <f t="shared" si="27"/>
        <v>6.9624999999999986</v>
      </c>
      <c r="AF46" s="44">
        <f t="shared" si="24"/>
        <v>9.6170421648238635E-2</v>
      </c>
      <c r="AG46" s="16">
        <f t="shared" si="25"/>
        <v>7.1548408432964763</v>
      </c>
      <c r="AH46" s="16">
        <f t="shared" si="26"/>
        <v>6.7701591567035209</v>
      </c>
      <c r="AI46" s="49"/>
    </row>
    <row r="47" spans="1:35" x14ac:dyDescent="0.2">
      <c r="A47" s="14" t="s">
        <v>22</v>
      </c>
      <c r="B47" s="15">
        <v>40970</v>
      </c>
      <c r="C47" s="16">
        <v>7.01</v>
      </c>
      <c r="D47" s="16">
        <v>6.98</v>
      </c>
      <c r="E47" s="16">
        <v>7.07</v>
      </c>
      <c r="F47" s="16">
        <f t="shared" si="8"/>
        <v>-3.0000000000000249E-2</v>
      </c>
      <c r="G47" s="14" t="str">
        <f t="shared" si="9"/>
        <v/>
      </c>
      <c r="H47" s="14">
        <f t="shared" si="10"/>
        <v>3.0000000000000249E-2</v>
      </c>
      <c r="I47" s="16">
        <f t="shared" si="23"/>
        <v>56.716417910447738</v>
      </c>
      <c r="K47" s="46"/>
      <c r="L47" s="16">
        <f t="shared" si="28"/>
        <v>7.12</v>
      </c>
      <c r="M47" s="16">
        <f t="shared" si="12"/>
        <v>6.85</v>
      </c>
      <c r="N47" s="28">
        <f t="shared" si="13"/>
        <v>0.59259259259259212</v>
      </c>
      <c r="O47" s="28">
        <f t="shared" si="15"/>
        <v>0.62962962962962943</v>
      </c>
      <c r="P47" s="28">
        <f t="shared" si="16"/>
        <v>0.62962962962962943</v>
      </c>
      <c r="Q47" s="28">
        <f t="shared" si="17"/>
        <v>0.54798884906411838</v>
      </c>
      <c r="T47" s="47"/>
      <c r="U47" s="41">
        <f t="shared" si="4"/>
        <v>6.9852240054107702</v>
      </c>
      <c r="V47" s="16"/>
      <c r="W47" s="27">
        <f t="shared" si="5"/>
        <v>6.8736179028505635</v>
      </c>
      <c r="Y47" s="41">
        <f t="shared" si="6"/>
        <v>0.11160610256020664</v>
      </c>
      <c r="Z47" s="41">
        <f t="shared" si="7"/>
        <v>0.1364271389051534</v>
      </c>
      <c r="AD47" s="48"/>
      <c r="AE47" s="43">
        <f t="shared" si="27"/>
        <v>6.9789999999999992</v>
      </c>
      <c r="AF47" s="44">
        <f t="shared" si="24"/>
        <v>7.1407282541768813E-2</v>
      </c>
      <c r="AG47" s="16">
        <f t="shared" si="25"/>
        <v>7.1218145650835369</v>
      </c>
      <c r="AH47" s="16">
        <f t="shared" si="26"/>
        <v>6.8361854349164615</v>
      </c>
      <c r="AI47" s="49"/>
    </row>
    <row r="48" spans="1:35" x14ac:dyDescent="0.2">
      <c r="A48" s="14" t="s">
        <v>22</v>
      </c>
      <c r="B48" s="15">
        <v>40973</v>
      </c>
      <c r="C48" s="16">
        <v>7</v>
      </c>
      <c r="D48" s="16">
        <v>6.96</v>
      </c>
      <c r="E48" s="16">
        <v>7.02</v>
      </c>
      <c r="F48" s="16">
        <f t="shared" si="8"/>
        <v>-9.9999999999997868E-3</v>
      </c>
      <c r="G48" s="14" t="str">
        <f t="shared" si="9"/>
        <v/>
      </c>
      <c r="H48" s="14">
        <f t="shared" si="10"/>
        <v>9.9999999999997868E-3</v>
      </c>
      <c r="I48" s="16">
        <f t="shared" si="23"/>
        <v>62.295081967213115</v>
      </c>
      <c r="K48" s="46"/>
      <c r="L48" s="16">
        <f t="shared" si="28"/>
        <v>7.12</v>
      </c>
      <c r="M48" s="16">
        <f t="shared" si="12"/>
        <v>6.96</v>
      </c>
      <c r="N48" s="28">
        <f t="shared" si="13"/>
        <v>0.25</v>
      </c>
      <c r="O48" s="28">
        <f t="shared" si="15"/>
        <v>0.51543209876543206</v>
      </c>
      <c r="P48" s="28">
        <f t="shared" si="16"/>
        <v>0.51543209876543206</v>
      </c>
      <c r="Q48" s="28">
        <f t="shared" si="17"/>
        <v>0.55493827160493858</v>
      </c>
      <c r="T48" s="47"/>
      <c r="U48" s="41">
        <f t="shared" si="4"/>
        <v>6.9874972353475755</v>
      </c>
      <c r="V48" s="16"/>
      <c r="W48" s="27">
        <f t="shared" si="5"/>
        <v>6.8829795396764473</v>
      </c>
      <c r="Y48" s="41">
        <f t="shared" si="6"/>
        <v>0.10451769567112823</v>
      </c>
      <c r="Z48" s="41">
        <f t="shared" si="7"/>
        <v>0.13323619458175087</v>
      </c>
      <c r="AD48" s="48"/>
      <c r="AE48" s="43">
        <f t="shared" si="27"/>
        <v>6.9884999999999993</v>
      </c>
      <c r="AF48" s="44">
        <f t="shared" si="24"/>
        <v>6.0022912291890634E-2</v>
      </c>
      <c r="AG48" s="16">
        <f t="shared" si="25"/>
        <v>7.1085458245837803</v>
      </c>
      <c r="AH48" s="16">
        <f t="shared" si="26"/>
        <v>6.8684541754162183</v>
      </c>
      <c r="AI48" s="49"/>
    </row>
    <row r="49" spans="1:35" x14ac:dyDescent="0.2">
      <c r="A49" s="14" t="s">
        <v>22</v>
      </c>
      <c r="B49" s="15">
        <v>40974</v>
      </c>
      <c r="C49" s="16">
        <v>6.65</v>
      </c>
      <c r="D49" s="16">
        <v>6.55</v>
      </c>
      <c r="E49" s="16">
        <v>6.98</v>
      </c>
      <c r="F49" s="16">
        <f t="shared" si="8"/>
        <v>-0.34999999999999964</v>
      </c>
      <c r="G49" s="14" t="str">
        <f t="shared" si="9"/>
        <v/>
      </c>
      <c r="H49" s="14">
        <f t="shared" si="10"/>
        <v>0.34999999999999964</v>
      </c>
      <c r="I49" s="16">
        <f t="shared" si="23"/>
        <v>28.395061728395092</v>
      </c>
      <c r="K49" s="46"/>
      <c r="L49" s="16">
        <f t="shared" si="28"/>
        <v>7.12</v>
      </c>
      <c r="M49" s="16">
        <f t="shared" si="12"/>
        <v>6.65</v>
      </c>
      <c r="N49" s="28">
        <f t="shared" si="13"/>
        <v>0</v>
      </c>
      <c r="O49" s="28">
        <f t="shared" si="15"/>
        <v>0.28086419753086406</v>
      </c>
      <c r="P49" s="28">
        <f t="shared" si="16"/>
        <v>0.28086419753086406</v>
      </c>
      <c r="Q49" s="28">
        <f t="shared" si="17"/>
        <v>0.51481481481481484</v>
      </c>
      <c r="T49" s="47"/>
      <c r="U49" s="41">
        <f t="shared" si="4"/>
        <v>6.9355745837556411</v>
      </c>
      <c r="V49" s="16"/>
      <c r="W49" s="27">
        <f t="shared" si="5"/>
        <v>6.865721795996711</v>
      </c>
      <c r="Y49" s="41">
        <f t="shared" si="6"/>
        <v>6.9852787758930113E-2</v>
      </c>
      <c r="Z49" s="41">
        <f t="shared" si="7"/>
        <v>0.12689785389946878</v>
      </c>
      <c r="AD49" s="48"/>
      <c r="AE49" s="43">
        <f t="shared" si="27"/>
        <v>6.9760000000000009</v>
      </c>
      <c r="AF49" s="44">
        <f t="shared" si="24"/>
        <v>9.3722996110879767E-2</v>
      </c>
      <c r="AG49" s="16">
        <f t="shared" si="25"/>
        <v>7.1634459922217602</v>
      </c>
      <c r="AH49" s="16">
        <f t="shared" si="26"/>
        <v>6.7885540077782416</v>
      </c>
      <c r="AI49" s="49"/>
    </row>
    <row r="50" spans="1:35" x14ac:dyDescent="0.2">
      <c r="A50" s="14" t="s">
        <v>22</v>
      </c>
      <c r="B50" s="15">
        <v>40975</v>
      </c>
      <c r="C50" s="16">
        <v>6.9</v>
      </c>
      <c r="D50" s="16">
        <v>6.7</v>
      </c>
      <c r="E50" s="16">
        <v>6.94</v>
      </c>
      <c r="F50" s="16">
        <f t="shared" si="8"/>
        <v>0.25</v>
      </c>
      <c r="G50" s="14">
        <f t="shared" si="9"/>
        <v>0.25</v>
      </c>
      <c r="H50" s="14" t="str">
        <f t="shared" si="10"/>
        <v/>
      </c>
      <c r="I50" s="16">
        <f t="shared" si="23"/>
        <v>43.137254901960802</v>
      </c>
      <c r="K50" s="46"/>
      <c r="L50" s="16">
        <f t="shared" si="28"/>
        <v>7.12</v>
      </c>
      <c r="M50" s="16">
        <f t="shared" si="12"/>
        <v>6.65</v>
      </c>
      <c r="N50" s="28">
        <f t="shared" si="13"/>
        <v>0.5319148936170216</v>
      </c>
      <c r="O50" s="28">
        <f t="shared" si="15"/>
        <v>0.26063829787234055</v>
      </c>
      <c r="P50" s="28">
        <f t="shared" si="16"/>
        <v>0.26063829787234055</v>
      </c>
      <c r="Q50" s="28">
        <f t="shared" si="17"/>
        <v>0.45830049908064091</v>
      </c>
      <c r="T50" s="47"/>
      <c r="U50" s="41">
        <f t="shared" si="4"/>
        <v>6.9301015708701579</v>
      </c>
      <c r="V50" s="16"/>
      <c r="W50" s="27">
        <f t="shared" si="5"/>
        <v>6.8682609222191768</v>
      </c>
      <c r="Y50" s="41">
        <f t="shared" si="6"/>
        <v>6.1840648650981045E-2</v>
      </c>
      <c r="Z50" s="41">
        <f t="shared" si="7"/>
        <v>0.12039213337462001</v>
      </c>
      <c r="AD50" s="48"/>
      <c r="AE50" s="43">
        <f t="shared" si="27"/>
        <v>6.9740000000000011</v>
      </c>
      <c r="AF50" s="44">
        <f t="shared" si="24"/>
        <v>9.4889409314211581E-2</v>
      </c>
      <c r="AG50" s="16">
        <f t="shared" si="25"/>
        <v>7.1637788186284244</v>
      </c>
      <c r="AH50" s="16">
        <f t="shared" si="26"/>
        <v>6.7842211813715778</v>
      </c>
      <c r="AI50" s="49"/>
    </row>
    <row r="51" spans="1:35" x14ac:dyDescent="0.2">
      <c r="A51" s="14" t="s">
        <v>22</v>
      </c>
      <c r="B51" s="15">
        <v>40976</v>
      </c>
      <c r="C51" s="16">
        <v>6.87</v>
      </c>
      <c r="D51" s="16">
        <v>6.77</v>
      </c>
      <c r="E51" s="16">
        <v>7.01</v>
      </c>
      <c r="F51" s="16">
        <f t="shared" si="8"/>
        <v>-3.0000000000000249E-2</v>
      </c>
      <c r="G51" s="14" t="str">
        <f t="shared" si="9"/>
        <v/>
      </c>
      <c r="H51" s="14">
        <f t="shared" si="10"/>
        <v>3.0000000000000249E-2</v>
      </c>
      <c r="I51" s="16">
        <f t="shared" si="23"/>
        <v>37.11340206185568</v>
      </c>
      <c r="K51" s="46"/>
      <c r="L51" s="16">
        <f t="shared" si="28"/>
        <v>7.06</v>
      </c>
      <c r="M51" s="16">
        <f t="shared" si="12"/>
        <v>6.65</v>
      </c>
      <c r="N51" s="28">
        <f t="shared" si="13"/>
        <v>0.5365853658536589</v>
      </c>
      <c r="O51" s="28">
        <f t="shared" si="15"/>
        <v>0.3561667531568935</v>
      </c>
      <c r="P51" s="28">
        <f t="shared" si="16"/>
        <v>0.3561667531568935</v>
      </c>
      <c r="Q51" s="28">
        <f t="shared" si="17"/>
        <v>0.40854619539103193</v>
      </c>
      <c r="T51" s="47"/>
      <c r="U51" s="41">
        <f t="shared" si="4"/>
        <v>6.9208551753516723</v>
      </c>
      <c r="V51" s="16"/>
      <c r="W51" s="27">
        <f t="shared" si="5"/>
        <v>6.868389742795534</v>
      </c>
      <c r="Y51" s="41">
        <f t="shared" si="6"/>
        <v>5.2465432556138225E-2</v>
      </c>
      <c r="Z51" s="41">
        <f t="shared" si="7"/>
        <v>0.11359946329277185</v>
      </c>
      <c r="AD51" s="48"/>
      <c r="AE51" s="43">
        <f t="shared" si="27"/>
        <v>6.964500000000001</v>
      </c>
      <c r="AF51" s="44">
        <f t="shared" si="24"/>
        <v>9.5313954906928428E-2</v>
      </c>
      <c r="AG51" s="16">
        <f t="shared" si="25"/>
        <v>7.1551279098138583</v>
      </c>
      <c r="AH51" s="16">
        <f t="shared" si="26"/>
        <v>6.7738720901861438</v>
      </c>
      <c r="AI51" s="49"/>
    </row>
    <row r="52" spans="1:35" x14ac:dyDescent="0.2">
      <c r="A52" s="14" t="s">
        <v>22</v>
      </c>
      <c r="B52" s="15">
        <v>40977</v>
      </c>
      <c r="C52" s="16">
        <v>6.86</v>
      </c>
      <c r="D52" s="16">
        <v>6.81</v>
      </c>
      <c r="E52" s="16">
        <v>6.94</v>
      </c>
      <c r="F52" s="16">
        <f t="shared" si="8"/>
        <v>-9.9999999999997868E-3</v>
      </c>
      <c r="G52" s="14" t="str">
        <f t="shared" si="9"/>
        <v/>
      </c>
      <c r="H52" s="14">
        <f t="shared" si="10"/>
        <v>9.9999999999997868E-3</v>
      </c>
      <c r="I52" s="16">
        <f t="shared" si="23"/>
        <v>39.130434782608738</v>
      </c>
      <c r="K52" s="46"/>
      <c r="L52" s="16">
        <f t="shared" si="28"/>
        <v>7.04</v>
      </c>
      <c r="M52" s="16">
        <f t="shared" si="12"/>
        <v>6.65</v>
      </c>
      <c r="N52" s="28">
        <f t="shared" si="13"/>
        <v>0.53846153846153877</v>
      </c>
      <c r="O52" s="28">
        <f t="shared" si="15"/>
        <v>0.53565393264407313</v>
      </c>
      <c r="P52" s="28">
        <f t="shared" si="16"/>
        <v>0.53565393264407313</v>
      </c>
      <c r="Q52" s="28">
        <f t="shared" si="17"/>
        <v>0.38975105599392068</v>
      </c>
      <c r="T52" s="47"/>
      <c r="U52" s="41">
        <f t="shared" si="4"/>
        <v>6.9114928406821843</v>
      </c>
      <c r="V52" s="16"/>
      <c r="W52" s="27">
        <f t="shared" si="5"/>
        <v>6.867768280366235</v>
      </c>
      <c r="Y52" s="41">
        <f t="shared" si="6"/>
        <v>4.372456031594929E-2</v>
      </c>
      <c r="Z52" s="41">
        <f t="shared" si="7"/>
        <v>0.10661197299508959</v>
      </c>
      <c r="AD52" s="48"/>
      <c r="AE52" s="43">
        <f t="shared" si="27"/>
        <v>6.9605000000000015</v>
      </c>
      <c r="AF52" s="44">
        <f t="shared" si="24"/>
        <v>9.7901736450381624E-2</v>
      </c>
      <c r="AG52" s="16">
        <f t="shared" si="25"/>
        <v>7.1563034729007651</v>
      </c>
      <c r="AH52" s="16">
        <f t="shared" si="26"/>
        <v>6.7646965270992379</v>
      </c>
      <c r="AI52" s="49"/>
    </row>
    <row r="53" spans="1:35" x14ac:dyDescent="0.2">
      <c r="A53" s="14" t="s">
        <v>22</v>
      </c>
      <c r="B53" s="15">
        <v>40980</v>
      </c>
      <c r="C53" s="16">
        <v>6.9</v>
      </c>
      <c r="D53" s="16">
        <v>6.87</v>
      </c>
      <c r="E53" s="16">
        <v>6.95</v>
      </c>
      <c r="F53" s="16">
        <f t="shared" si="8"/>
        <v>4.0000000000000036E-2</v>
      </c>
      <c r="G53" s="14">
        <f t="shared" si="9"/>
        <v>4.0000000000000036E-2</v>
      </c>
      <c r="H53" s="14" t="str">
        <f t="shared" si="10"/>
        <v/>
      </c>
      <c r="I53" s="16">
        <f t="shared" si="23"/>
        <v>45.977011494252906</v>
      </c>
      <c r="K53" s="46"/>
      <c r="L53" s="16">
        <f t="shared" si="28"/>
        <v>7.04</v>
      </c>
      <c r="M53" s="16">
        <f t="shared" si="12"/>
        <v>6.65</v>
      </c>
      <c r="N53" s="28">
        <f t="shared" si="13"/>
        <v>0.64102564102564152</v>
      </c>
      <c r="O53" s="28">
        <f t="shared" si="15"/>
        <v>0.57202418178027969</v>
      </c>
      <c r="P53" s="28">
        <f t="shared" si="16"/>
        <v>0.57202418178027969</v>
      </c>
      <c r="Q53" s="28">
        <f t="shared" si="17"/>
        <v>0.40106947259689019</v>
      </c>
      <c r="T53" s="47"/>
      <c r="U53" s="41">
        <f t="shared" si="4"/>
        <v>6.9097247113464633</v>
      </c>
      <c r="V53" s="16"/>
      <c r="W53" s="27">
        <f t="shared" si="5"/>
        <v>6.8701558151539217</v>
      </c>
      <c r="Y53" s="41">
        <f t="shared" si="6"/>
        <v>3.9568896192541558E-2</v>
      </c>
      <c r="Z53" s="41">
        <f t="shared" si="7"/>
        <v>9.990766531483479E-2</v>
      </c>
      <c r="AD53" s="48"/>
      <c r="AE53" s="43">
        <f t="shared" si="27"/>
        <v>6.9595000000000011</v>
      </c>
      <c r="AF53" s="44">
        <f t="shared" si="24"/>
        <v>9.841112741961644E-2</v>
      </c>
      <c r="AG53" s="16">
        <f t="shared" si="25"/>
        <v>7.1563222548392336</v>
      </c>
      <c r="AH53" s="16">
        <f t="shared" si="26"/>
        <v>6.7626777451607687</v>
      </c>
      <c r="AI53" s="49"/>
    </row>
    <row r="54" spans="1:35" x14ac:dyDescent="0.2">
      <c r="A54" s="14" t="s">
        <v>22</v>
      </c>
      <c r="B54" s="15">
        <v>40981</v>
      </c>
      <c r="C54" s="16">
        <v>6.91</v>
      </c>
      <c r="D54" s="16">
        <v>6.91</v>
      </c>
      <c r="E54" s="16">
        <v>6.98</v>
      </c>
      <c r="F54" s="16">
        <f t="shared" si="8"/>
        <v>9.9999999999997868E-3</v>
      </c>
      <c r="G54" s="14">
        <f t="shared" si="9"/>
        <v>9.9999999999997868E-3</v>
      </c>
      <c r="H54" s="14" t="str">
        <f t="shared" si="10"/>
        <v/>
      </c>
      <c r="I54" s="16">
        <f t="shared" ref="I54:I69" si="29">100-100/(1+SUM(G41:G54)/SUM(H41:H54))</f>
        <v>44.705882352941181</v>
      </c>
      <c r="K54" s="46"/>
      <c r="L54" s="16">
        <f t="shared" si="28"/>
        <v>7.04</v>
      </c>
      <c r="M54" s="16">
        <f t="shared" si="12"/>
        <v>6.65</v>
      </c>
      <c r="N54" s="28">
        <f t="shared" si="13"/>
        <v>0.66666666666666663</v>
      </c>
      <c r="O54" s="28">
        <f t="shared" si="15"/>
        <v>0.61538461538461553</v>
      </c>
      <c r="P54" s="28">
        <f t="shared" si="16"/>
        <v>0.61538461538461553</v>
      </c>
      <c r="Q54" s="28">
        <f t="shared" si="17"/>
        <v>0.46797355616764041</v>
      </c>
      <c r="T54" s="47"/>
      <c r="U54" s="41">
        <f t="shared" si="4"/>
        <v>6.9097670634470072</v>
      </c>
      <c r="V54" s="16"/>
      <c r="W54" s="27">
        <f t="shared" si="5"/>
        <v>6.873107236253631</v>
      </c>
      <c r="Y54" s="41">
        <f t="shared" si="6"/>
        <v>3.6659827193376238E-2</v>
      </c>
      <c r="Z54" s="41">
        <f t="shared" si="7"/>
        <v>9.3582881502688939E-2</v>
      </c>
      <c r="AD54" s="48"/>
      <c r="AE54" s="43">
        <f t="shared" si="27"/>
        <v>6.9625000000000012</v>
      </c>
      <c r="AF54" s="44">
        <f t="shared" si="24"/>
        <v>9.5910114169465877E-2</v>
      </c>
      <c r="AG54" s="16">
        <f t="shared" si="25"/>
        <v>7.1543202283389329</v>
      </c>
      <c r="AH54" s="16">
        <f t="shared" si="26"/>
        <v>6.7706797716610696</v>
      </c>
      <c r="AI54" s="49"/>
    </row>
    <row r="55" spans="1:35" x14ac:dyDescent="0.2">
      <c r="A55" s="14" t="s">
        <v>22</v>
      </c>
      <c r="B55" s="15">
        <v>40982</v>
      </c>
      <c r="C55" s="16">
        <v>6.95</v>
      </c>
      <c r="D55" s="16">
        <v>6.87</v>
      </c>
      <c r="E55" s="16">
        <v>6.98</v>
      </c>
      <c r="F55" s="16">
        <f t="shared" si="8"/>
        <v>4.0000000000000036E-2</v>
      </c>
      <c r="G55" s="14">
        <f t="shared" si="9"/>
        <v>4.0000000000000036E-2</v>
      </c>
      <c r="H55" s="14" t="str">
        <f t="shared" si="10"/>
        <v/>
      </c>
      <c r="I55" s="16">
        <f t="shared" si="29"/>
        <v>48.837209302325604</v>
      </c>
      <c r="K55" s="46"/>
      <c r="L55" s="16">
        <f t="shared" si="28"/>
        <v>7.04</v>
      </c>
      <c r="M55" s="16">
        <f t="shared" si="12"/>
        <v>6.65</v>
      </c>
      <c r="N55" s="28">
        <f t="shared" si="13"/>
        <v>0.76923076923076938</v>
      </c>
      <c r="O55" s="28">
        <f t="shared" si="15"/>
        <v>0.69230769230769251</v>
      </c>
      <c r="P55" s="28">
        <f t="shared" si="16"/>
        <v>0.69230769230769251</v>
      </c>
      <c r="Q55" s="28">
        <f t="shared" si="17"/>
        <v>0.55430743505471081</v>
      </c>
      <c r="T55" s="47"/>
      <c r="U55" s="41">
        <f t="shared" si="4"/>
        <v>6.9159567459936211</v>
      </c>
      <c r="V55" s="16"/>
      <c r="W55" s="27">
        <f t="shared" si="5"/>
        <v>6.8788029965311397</v>
      </c>
      <c r="Y55" s="41">
        <f t="shared" si="6"/>
        <v>3.71537494624814E-2</v>
      </c>
      <c r="Z55" s="41">
        <f t="shared" si="7"/>
        <v>8.7939968298668195E-2</v>
      </c>
      <c r="AD55" s="48"/>
      <c r="AE55" s="43">
        <f t="shared" si="27"/>
        <v>6.9600000000000009</v>
      </c>
      <c r="AF55" s="44">
        <f t="shared" si="24"/>
        <v>9.5551033484729903E-2</v>
      </c>
      <c r="AG55" s="16">
        <f t="shared" si="25"/>
        <v>7.1511020669694609</v>
      </c>
      <c r="AH55" s="16">
        <f t="shared" si="26"/>
        <v>6.7688979330305408</v>
      </c>
      <c r="AI55" s="49"/>
    </row>
    <row r="56" spans="1:35" x14ac:dyDescent="0.2">
      <c r="A56" s="14" t="s">
        <v>22</v>
      </c>
      <c r="B56" s="15">
        <v>40983</v>
      </c>
      <c r="C56" s="16">
        <v>6.99</v>
      </c>
      <c r="D56" s="16">
        <v>6.88</v>
      </c>
      <c r="E56" s="16">
        <v>7</v>
      </c>
      <c r="F56" s="16">
        <f t="shared" si="8"/>
        <v>4.0000000000000036E-2</v>
      </c>
      <c r="G56" s="14">
        <f t="shared" si="9"/>
        <v>4.0000000000000036E-2</v>
      </c>
      <c r="H56" s="14" t="str">
        <f t="shared" si="10"/>
        <v/>
      </c>
      <c r="I56" s="16">
        <f t="shared" si="29"/>
        <v>51.685393258426977</v>
      </c>
      <c r="K56" s="46"/>
      <c r="L56" s="16">
        <f t="shared" si="28"/>
        <v>7.04</v>
      </c>
      <c r="M56" s="16">
        <f t="shared" si="12"/>
        <v>6.65</v>
      </c>
      <c r="N56" s="28">
        <f t="shared" si="13"/>
        <v>0.87179487179487214</v>
      </c>
      <c r="O56" s="28">
        <f t="shared" si="15"/>
        <v>0.7692307692307695</v>
      </c>
      <c r="P56" s="28">
        <f t="shared" si="16"/>
        <v>0.7692307692307695</v>
      </c>
      <c r="Q56" s="28">
        <f t="shared" si="17"/>
        <v>0.63692023826948607</v>
      </c>
      <c r="T56" s="47"/>
      <c r="U56" s="41">
        <f t="shared" si="4"/>
        <v>6.9273480158407565</v>
      </c>
      <c r="V56" s="16"/>
      <c r="W56" s="27">
        <f t="shared" si="5"/>
        <v>6.8870398116029072</v>
      </c>
      <c r="Y56" s="41">
        <f t="shared" si="6"/>
        <v>4.030820423784931E-2</v>
      </c>
      <c r="Z56" s="41">
        <f t="shared" si="7"/>
        <v>8.317679189258631E-2</v>
      </c>
      <c r="AD56" s="48"/>
      <c r="AE56" s="43">
        <f t="shared" si="27"/>
        <v>6.9575000000000014</v>
      </c>
      <c r="AF56" s="44">
        <f t="shared" si="24"/>
        <v>9.4067794701481008E-2</v>
      </c>
      <c r="AG56" s="16">
        <f t="shared" si="25"/>
        <v>7.1456355894029633</v>
      </c>
      <c r="AH56" s="16">
        <f t="shared" si="26"/>
        <v>6.7693644105970394</v>
      </c>
      <c r="AI56" s="49"/>
    </row>
    <row r="57" spans="1:35" x14ac:dyDescent="0.2">
      <c r="A57" s="14" t="s">
        <v>22</v>
      </c>
      <c r="B57" s="15">
        <v>40984</v>
      </c>
      <c r="C57" s="16">
        <v>7</v>
      </c>
      <c r="D57" s="16">
        <v>6.94</v>
      </c>
      <c r="E57" s="16">
        <v>7</v>
      </c>
      <c r="F57" s="16">
        <f t="shared" si="8"/>
        <v>9.9999999999997868E-3</v>
      </c>
      <c r="G57" s="14">
        <f t="shared" si="9"/>
        <v>9.9999999999997868E-3</v>
      </c>
      <c r="H57" s="14" t="str">
        <f t="shared" si="10"/>
        <v/>
      </c>
      <c r="I57" s="16">
        <f t="shared" si="29"/>
        <v>50.574712643678154</v>
      </c>
      <c r="K57" s="46"/>
      <c r="L57" s="16">
        <f t="shared" si="28"/>
        <v>7.04</v>
      </c>
      <c r="M57" s="16">
        <f t="shared" si="12"/>
        <v>6.65</v>
      </c>
      <c r="N57" s="28">
        <f t="shared" si="13"/>
        <v>0.89743589743589725</v>
      </c>
      <c r="O57" s="28">
        <f t="shared" si="15"/>
        <v>0.84615384615384626</v>
      </c>
      <c r="P57" s="28">
        <f t="shared" si="16"/>
        <v>0.84615384615384626</v>
      </c>
      <c r="Q57" s="28">
        <f t="shared" si="17"/>
        <v>0.69902022097144068</v>
      </c>
      <c r="T57" s="47"/>
      <c r="U57" s="41">
        <f t="shared" si="4"/>
        <v>6.9385252441729488</v>
      </c>
      <c r="V57" s="16"/>
      <c r="W57" s="27">
        <f t="shared" si="5"/>
        <v>6.8954072329656544</v>
      </c>
      <c r="Y57" s="41">
        <f t="shared" si="6"/>
        <v>4.3118011207294415E-2</v>
      </c>
      <c r="Z57" s="41">
        <f t="shared" si="7"/>
        <v>7.9170913824057124E-2</v>
      </c>
      <c r="AD57" s="48"/>
      <c r="AE57" s="43">
        <f t="shared" si="27"/>
        <v>6.9515000000000011</v>
      </c>
      <c r="AF57" s="44">
        <f t="shared" si="24"/>
        <v>8.7078987132372956E-2</v>
      </c>
      <c r="AG57" s="16">
        <f t="shared" si="25"/>
        <v>7.1256579742647475</v>
      </c>
      <c r="AH57" s="16">
        <f t="shared" si="26"/>
        <v>6.7773420257352548</v>
      </c>
      <c r="AI57" s="49"/>
    </row>
    <row r="58" spans="1:35" x14ac:dyDescent="0.2">
      <c r="A58" s="14" t="s">
        <v>22</v>
      </c>
      <c r="B58" s="15">
        <v>40987</v>
      </c>
      <c r="C58" s="16">
        <v>7.08</v>
      </c>
      <c r="D58" s="16">
        <v>6.97</v>
      </c>
      <c r="E58" s="16">
        <v>7.15</v>
      </c>
      <c r="F58" s="16">
        <f t="shared" si="8"/>
        <v>8.0000000000000071E-2</v>
      </c>
      <c r="G58" s="14">
        <f t="shared" si="9"/>
        <v>8.0000000000000071E-2</v>
      </c>
      <c r="H58" s="14" t="str">
        <f t="shared" si="10"/>
        <v/>
      </c>
      <c r="I58" s="16">
        <f t="shared" si="29"/>
        <v>54.73684210526315</v>
      </c>
      <c r="K58" s="46"/>
      <c r="L58" s="16">
        <f t="shared" si="28"/>
        <v>7.08</v>
      </c>
      <c r="M58" s="16">
        <f t="shared" si="12"/>
        <v>6.65</v>
      </c>
      <c r="N58" s="28">
        <f t="shared" si="13"/>
        <v>1</v>
      </c>
      <c r="O58" s="28">
        <f t="shared" si="15"/>
        <v>0.92307692307692302</v>
      </c>
      <c r="P58" s="28">
        <f t="shared" si="16"/>
        <v>0.92307692307692302</v>
      </c>
      <c r="Q58" s="28">
        <f t="shared" si="17"/>
        <v>0.76923076923076938</v>
      </c>
      <c r="T58" s="47"/>
      <c r="U58" s="41">
        <f t="shared" si="4"/>
        <v>6.9602905912232647</v>
      </c>
      <c r="V58" s="16"/>
      <c r="W58" s="27">
        <f t="shared" si="5"/>
        <v>6.9090807712644953</v>
      </c>
      <c r="Y58" s="41">
        <f t="shared" si="6"/>
        <v>5.1209819958769387E-2</v>
      </c>
      <c r="Z58" s="41">
        <f t="shared" si="7"/>
        <v>7.6374804437528351E-2</v>
      </c>
      <c r="AD58" s="48"/>
      <c r="AE58" s="43">
        <f t="shared" si="27"/>
        <v>6.9525000000000023</v>
      </c>
      <c r="AF58" s="44">
        <f t="shared" si="24"/>
        <v>8.842369591913686E-2</v>
      </c>
      <c r="AG58" s="16">
        <f t="shared" si="25"/>
        <v>7.1293473918382757</v>
      </c>
      <c r="AH58" s="16">
        <f t="shared" si="26"/>
        <v>6.775652608161729</v>
      </c>
      <c r="AI58" s="49"/>
    </row>
    <row r="59" spans="1:35" x14ac:dyDescent="0.2">
      <c r="A59" s="14" t="s">
        <v>22</v>
      </c>
      <c r="B59" s="15">
        <v>40988</v>
      </c>
      <c r="C59" s="16">
        <v>7.05</v>
      </c>
      <c r="D59" s="16">
        <v>7.05</v>
      </c>
      <c r="E59" s="16">
        <v>7.13</v>
      </c>
      <c r="F59" s="16">
        <f t="shared" si="8"/>
        <v>-3.0000000000000249E-2</v>
      </c>
      <c r="G59" s="14" t="str">
        <f t="shared" si="9"/>
        <v/>
      </c>
      <c r="H59" s="14">
        <f t="shared" si="10"/>
        <v>3.0000000000000249E-2</v>
      </c>
      <c r="I59" s="16">
        <f t="shared" si="29"/>
        <v>52.083333333333343</v>
      </c>
      <c r="K59" s="46"/>
      <c r="L59" s="16">
        <f t="shared" ref="L59:L65" si="30">MAX(C46:C59)</f>
        <v>7.08</v>
      </c>
      <c r="M59" s="16">
        <f t="shared" si="12"/>
        <v>6.65</v>
      </c>
      <c r="N59" s="28">
        <f t="shared" si="13"/>
        <v>0.9302325581395342</v>
      </c>
      <c r="O59" s="28">
        <f t="shared" si="15"/>
        <v>0.94255615185847719</v>
      </c>
      <c r="P59" s="28">
        <f t="shared" si="16"/>
        <v>0.94255615185847719</v>
      </c>
      <c r="Q59" s="28">
        <f t="shared" si="17"/>
        <v>0.83466507652554167</v>
      </c>
      <c r="T59" s="47"/>
      <c r="U59" s="41">
        <f t="shared" si="4"/>
        <v>6.9740920387273775</v>
      </c>
      <c r="V59" s="16"/>
      <c r="W59" s="27">
        <f t="shared" si="5"/>
        <v>6.9195192326523101</v>
      </c>
      <c r="Y59" s="41">
        <f t="shared" si="6"/>
        <v>5.4572806075067426E-2</v>
      </c>
      <c r="Z59" s="41">
        <f t="shared" si="7"/>
        <v>7.4194604601282271E-2</v>
      </c>
      <c r="AD59" s="48"/>
      <c r="AE59" s="43">
        <f t="shared" si="27"/>
        <v>6.956500000000001</v>
      </c>
      <c r="AF59" s="44">
        <f t="shared" si="24"/>
        <v>9.0899669966397464E-2</v>
      </c>
      <c r="AG59" s="16">
        <f t="shared" si="25"/>
        <v>7.1382993399327956</v>
      </c>
      <c r="AH59" s="16">
        <f t="shared" si="26"/>
        <v>6.7747006600672064</v>
      </c>
      <c r="AI59" s="49"/>
    </row>
    <row r="60" spans="1:35" x14ac:dyDescent="0.2">
      <c r="A60" s="14" t="s">
        <v>22</v>
      </c>
      <c r="B60" s="15">
        <v>40989</v>
      </c>
      <c r="C60" s="16">
        <v>7.09</v>
      </c>
      <c r="D60" s="16">
        <v>7.04</v>
      </c>
      <c r="E60" s="16">
        <v>7.11</v>
      </c>
      <c r="F60" s="16">
        <f t="shared" si="8"/>
        <v>4.0000000000000036E-2</v>
      </c>
      <c r="G60" s="14">
        <f t="shared" si="9"/>
        <v>4.0000000000000036E-2</v>
      </c>
      <c r="H60" s="14" t="str">
        <f t="shared" si="10"/>
        <v/>
      </c>
      <c r="I60" s="16">
        <f t="shared" si="29"/>
        <v>52.577319587628857</v>
      </c>
      <c r="K60" s="46"/>
      <c r="L60" s="16">
        <f t="shared" si="30"/>
        <v>7.09</v>
      </c>
      <c r="M60" s="16">
        <f t="shared" si="12"/>
        <v>6.65</v>
      </c>
      <c r="N60" s="28">
        <f t="shared" si="13"/>
        <v>1</v>
      </c>
      <c r="O60" s="28">
        <f t="shared" si="15"/>
        <v>0.97674418604651148</v>
      </c>
      <c r="P60" s="28">
        <f t="shared" si="16"/>
        <v>0.97674418604651148</v>
      </c>
      <c r="Q60" s="28">
        <f t="shared" si="17"/>
        <v>0.89155237527330544</v>
      </c>
      <c r="T60" s="47"/>
      <c r="U60" s="41">
        <f t="shared" si="4"/>
        <v>6.9919240327693188</v>
      </c>
      <c r="V60" s="16"/>
      <c r="W60" s="27">
        <f t="shared" si="5"/>
        <v>6.9321474376410279</v>
      </c>
      <c r="Y60" s="41">
        <f t="shared" si="6"/>
        <v>5.9776595128290921E-2</v>
      </c>
      <c r="Z60" s="41">
        <f t="shared" si="7"/>
        <v>7.2752803653983136E-2</v>
      </c>
      <c r="AD60" s="48"/>
      <c r="AE60" s="43">
        <f t="shared" ref="AE60:AE70" si="31">AVERAGE(C41:C60)</f>
        <v>6.9610000000000003</v>
      </c>
      <c r="AF60" s="44">
        <f t="shared" si="24"/>
        <v>9.5073655657074513E-2</v>
      </c>
      <c r="AG60" s="16">
        <f t="shared" si="25"/>
        <v>7.1511473113141495</v>
      </c>
      <c r="AH60" s="16">
        <f t="shared" si="26"/>
        <v>6.7708526886858511</v>
      </c>
      <c r="AI60" s="49"/>
    </row>
    <row r="61" spans="1:35" x14ac:dyDescent="0.2">
      <c r="A61" s="14" t="s">
        <v>22</v>
      </c>
      <c r="B61" s="15">
        <v>40990</v>
      </c>
      <c r="C61" s="16">
        <v>7.05</v>
      </c>
      <c r="D61" s="16">
        <v>7</v>
      </c>
      <c r="E61" s="16">
        <v>7.07</v>
      </c>
      <c r="F61" s="16">
        <f t="shared" si="8"/>
        <v>-4.0000000000000036E-2</v>
      </c>
      <c r="G61" s="14" t="str">
        <f t="shared" si="9"/>
        <v/>
      </c>
      <c r="H61" s="14">
        <f t="shared" si="10"/>
        <v>4.0000000000000036E-2</v>
      </c>
      <c r="I61" s="16">
        <f t="shared" si="29"/>
        <v>52.040816326530617</v>
      </c>
      <c r="K61" s="46"/>
      <c r="L61" s="16">
        <f t="shared" si="30"/>
        <v>7.09</v>
      </c>
      <c r="M61" s="16">
        <f t="shared" si="12"/>
        <v>6.65</v>
      </c>
      <c r="N61" s="28">
        <f t="shared" si="13"/>
        <v>0.90909090909090895</v>
      </c>
      <c r="O61" s="28">
        <f t="shared" si="15"/>
        <v>0.94644115574348098</v>
      </c>
      <c r="P61" s="28">
        <f t="shared" si="16"/>
        <v>0.94644115574348098</v>
      </c>
      <c r="Q61" s="28">
        <f t="shared" si="17"/>
        <v>0.92699445257584778</v>
      </c>
      <c r="T61" s="47"/>
      <c r="U61" s="41">
        <f t="shared" si="4"/>
        <v>7.0008587969586547</v>
      </c>
      <c r="V61" s="16"/>
      <c r="W61" s="27">
        <f t="shared" si="5"/>
        <v>6.9408772570750257</v>
      </c>
      <c r="Y61" s="41">
        <f t="shared" si="6"/>
        <v>5.9981539883628976E-2</v>
      </c>
      <c r="Z61" s="41">
        <f t="shared" si="7"/>
        <v>7.1475677276947716E-2</v>
      </c>
      <c r="AD61" s="48"/>
      <c r="AE61" s="43">
        <f t="shared" si="31"/>
        <v>6.964999999999999</v>
      </c>
      <c r="AF61" s="44">
        <f t="shared" si="24"/>
        <v>9.7030922906050809E-2</v>
      </c>
      <c r="AG61" s="16">
        <f t="shared" si="25"/>
        <v>7.1590618458121007</v>
      </c>
      <c r="AH61" s="16">
        <f t="shared" si="26"/>
        <v>6.7709381541878972</v>
      </c>
      <c r="AI61" s="49"/>
    </row>
    <row r="62" spans="1:35" x14ac:dyDescent="0.2">
      <c r="A62" s="14" t="s">
        <v>22</v>
      </c>
      <c r="B62" s="15">
        <v>40991</v>
      </c>
      <c r="C62" s="16">
        <v>7.07</v>
      </c>
      <c r="D62" s="16">
        <v>7</v>
      </c>
      <c r="E62" s="16">
        <v>7.08</v>
      </c>
      <c r="F62" s="16">
        <f t="shared" si="8"/>
        <v>2.0000000000000462E-2</v>
      </c>
      <c r="G62" s="14">
        <f t="shared" si="9"/>
        <v>2.0000000000000462E-2</v>
      </c>
      <c r="H62" s="14" t="str">
        <f t="shared" si="10"/>
        <v/>
      </c>
      <c r="I62" s="16">
        <f t="shared" si="29"/>
        <v>53.535353535353551</v>
      </c>
      <c r="K62" s="46"/>
      <c r="L62" s="16">
        <f t="shared" si="30"/>
        <v>7.09</v>
      </c>
      <c r="M62" s="16">
        <f t="shared" si="12"/>
        <v>6.65</v>
      </c>
      <c r="N62" s="28">
        <f t="shared" si="13"/>
        <v>0.95454545454545547</v>
      </c>
      <c r="O62" s="28">
        <f t="shared" si="15"/>
        <v>0.9545454545454547</v>
      </c>
      <c r="P62" s="28">
        <f t="shared" si="16"/>
        <v>0.9545454545454547</v>
      </c>
      <c r="Q62" s="28">
        <f t="shared" si="17"/>
        <v>0.9486727742541694</v>
      </c>
      <c r="T62" s="47"/>
      <c r="U62" s="41">
        <f t="shared" si="4"/>
        <v>7.0114959051188617</v>
      </c>
      <c r="V62" s="16"/>
      <c r="W62" s="27">
        <f t="shared" si="5"/>
        <v>6.9504419046990975</v>
      </c>
      <c r="Y62" s="41">
        <f t="shared" si="6"/>
        <v>6.1054000419764165E-2</v>
      </c>
      <c r="Z62" s="41">
        <f t="shared" si="7"/>
        <v>7.0433509591229362E-2</v>
      </c>
      <c r="AD62" s="48"/>
      <c r="AE62" s="43">
        <f t="shared" si="31"/>
        <v>6.9704999999999995</v>
      </c>
      <c r="AF62" s="44">
        <f t="shared" si="24"/>
        <v>9.9673216061286873E-2</v>
      </c>
      <c r="AG62" s="16">
        <f t="shared" si="25"/>
        <v>7.169846432122573</v>
      </c>
      <c r="AH62" s="16">
        <f t="shared" si="26"/>
        <v>6.7711535678774259</v>
      </c>
      <c r="AI62" s="49"/>
    </row>
    <row r="63" spans="1:35" x14ac:dyDescent="0.2">
      <c r="A63" s="14" t="s">
        <v>22</v>
      </c>
      <c r="B63" s="15">
        <v>40994</v>
      </c>
      <c r="C63" s="16">
        <v>7.17</v>
      </c>
      <c r="D63" s="16">
        <v>7.08</v>
      </c>
      <c r="E63" s="16">
        <v>7.17</v>
      </c>
      <c r="F63" s="16">
        <f t="shared" si="8"/>
        <v>9.9999999999999645E-2</v>
      </c>
      <c r="G63" s="14">
        <f t="shared" si="9"/>
        <v>9.9999999999999645E-2</v>
      </c>
      <c r="H63" s="14" t="str">
        <f t="shared" si="10"/>
        <v/>
      </c>
      <c r="I63" s="16">
        <f t="shared" si="29"/>
        <v>85.135135135135101</v>
      </c>
      <c r="K63" s="46"/>
      <c r="L63" s="16">
        <f t="shared" si="30"/>
        <v>7.17</v>
      </c>
      <c r="M63" s="16">
        <f t="shared" si="12"/>
        <v>6.86</v>
      </c>
      <c r="N63" s="28">
        <f t="shared" si="13"/>
        <v>1</v>
      </c>
      <c r="O63" s="28">
        <f t="shared" si="15"/>
        <v>0.9545454545454547</v>
      </c>
      <c r="P63" s="28">
        <f t="shared" si="16"/>
        <v>0.9545454545454547</v>
      </c>
      <c r="Q63" s="28">
        <f t="shared" si="17"/>
        <v>0.9549664805478757</v>
      </c>
      <c r="T63" s="47"/>
      <c r="U63" s="41">
        <f t="shared" si="4"/>
        <v>7.0358811504851904</v>
      </c>
      <c r="V63" s="16"/>
      <c r="W63" s="27">
        <f t="shared" si="5"/>
        <v>6.9667054673139788</v>
      </c>
      <c r="Y63" s="41">
        <f t="shared" si="6"/>
        <v>6.9175683171211588E-2</v>
      </c>
      <c r="Z63" s="41">
        <f t="shared" si="7"/>
        <v>7.0307726949227586E-2</v>
      </c>
      <c r="AD63" s="48"/>
      <c r="AE63" s="43">
        <f t="shared" si="31"/>
        <v>6.9794999999999989</v>
      </c>
      <c r="AF63" s="44">
        <f t="shared" si="24"/>
        <v>0.10874166634735728</v>
      </c>
      <c r="AG63" s="16">
        <f t="shared" si="25"/>
        <v>7.1969833326947139</v>
      </c>
      <c r="AH63" s="16">
        <f t="shared" si="26"/>
        <v>6.7620166673052839</v>
      </c>
      <c r="AI63" s="49"/>
    </row>
    <row r="64" spans="1:35" x14ac:dyDescent="0.2">
      <c r="A64" s="14" t="s">
        <v>22</v>
      </c>
      <c r="B64" s="15">
        <v>40995</v>
      </c>
      <c r="C64" s="16">
        <v>7.23</v>
      </c>
      <c r="D64" s="16">
        <v>7.18</v>
      </c>
      <c r="E64" s="16">
        <v>7.28</v>
      </c>
      <c r="F64" s="16">
        <f t="shared" si="8"/>
        <v>6.0000000000000497E-2</v>
      </c>
      <c r="G64" s="14">
        <f t="shared" si="9"/>
        <v>6.0000000000000497E-2</v>
      </c>
      <c r="H64" s="14" t="str">
        <f t="shared" si="10"/>
        <v/>
      </c>
      <c r="I64" s="16">
        <f t="shared" si="29"/>
        <v>79.999999999999972</v>
      </c>
      <c r="K64" s="46"/>
      <c r="L64" s="16">
        <f t="shared" si="30"/>
        <v>7.23</v>
      </c>
      <c r="M64" s="16">
        <f t="shared" si="12"/>
        <v>6.86</v>
      </c>
      <c r="N64" s="28">
        <f t="shared" si="13"/>
        <v>1</v>
      </c>
      <c r="O64" s="28">
        <f t="shared" si="15"/>
        <v>0.9848484848484852</v>
      </c>
      <c r="P64" s="28">
        <f t="shared" si="16"/>
        <v>0.9848484848484852</v>
      </c>
      <c r="Q64" s="28">
        <f t="shared" si="17"/>
        <v>0.96342494714587734</v>
      </c>
      <c r="T64" s="47"/>
      <c r="U64" s="41">
        <f t="shared" si="4"/>
        <v>7.0657455888720841</v>
      </c>
      <c r="V64" s="16"/>
      <c r="W64" s="27">
        <f t="shared" si="5"/>
        <v>6.9862087660314618</v>
      </c>
      <c r="Y64" s="41">
        <f t="shared" si="6"/>
        <v>7.9536822840622357E-2</v>
      </c>
      <c r="Z64" s="41">
        <f t="shared" si="7"/>
        <v>7.1230636538367059E-2</v>
      </c>
      <c r="AD64" s="48"/>
      <c r="AE64" s="43">
        <f t="shared" si="31"/>
        <v>6.9914999999999976</v>
      </c>
      <c r="AF64" s="44">
        <f t="shared" si="24"/>
        <v>0.12170764150208475</v>
      </c>
      <c r="AG64" s="16">
        <f t="shared" si="25"/>
        <v>7.2349152830041668</v>
      </c>
      <c r="AH64" s="16">
        <f t="shared" si="26"/>
        <v>6.7480847169958285</v>
      </c>
      <c r="AI64" s="49"/>
    </row>
    <row r="65" spans="1:35" x14ac:dyDescent="0.2">
      <c r="A65" s="14" t="s">
        <v>22</v>
      </c>
      <c r="B65" s="15">
        <v>40996</v>
      </c>
      <c r="C65" s="16">
        <v>7.2</v>
      </c>
      <c r="D65" s="16">
        <v>7.19</v>
      </c>
      <c r="E65" s="16">
        <v>7.26</v>
      </c>
      <c r="F65" s="16">
        <f t="shared" si="8"/>
        <v>-3.0000000000000249E-2</v>
      </c>
      <c r="G65" s="14" t="str">
        <f t="shared" si="9"/>
        <v/>
      </c>
      <c r="H65" s="14">
        <f t="shared" si="10"/>
        <v>3.0000000000000249E-2</v>
      </c>
      <c r="I65" s="16">
        <f t="shared" si="29"/>
        <v>79.999999999999972</v>
      </c>
      <c r="K65" s="46"/>
      <c r="L65" s="16">
        <f t="shared" si="30"/>
        <v>7.23</v>
      </c>
      <c r="M65" s="16">
        <f t="shared" si="12"/>
        <v>6.86</v>
      </c>
      <c r="N65" s="28">
        <f t="shared" si="13"/>
        <v>0.9189189189189183</v>
      </c>
      <c r="O65" s="28">
        <f t="shared" si="15"/>
        <v>0.9729729729729728</v>
      </c>
      <c r="P65" s="28">
        <f t="shared" si="16"/>
        <v>0.9729729729729728</v>
      </c>
      <c r="Q65" s="28">
        <f t="shared" si="17"/>
        <v>0.96267070453116976</v>
      </c>
      <c r="T65" s="47"/>
      <c r="U65" s="41">
        <f t="shared" si="4"/>
        <v>7.0864001136609946</v>
      </c>
      <c r="V65" s="16"/>
      <c r="W65" s="27">
        <f t="shared" si="5"/>
        <v>7.0020451537328352</v>
      </c>
      <c r="Y65" s="41">
        <f t="shared" si="6"/>
        <v>8.4354959928159445E-2</v>
      </c>
      <c r="Z65" s="41">
        <f t="shared" si="7"/>
        <v>7.2543068877346295E-2</v>
      </c>
      <c r="AD65" s="48"/>
      <c r="AE65" s="43">
        <f t="shared" si="31"/>
        <v>7.0009999999999994</v>
      </c>
      <c r="AF65" s="44">
        <f t="shared" si="24"/>
        <v>0.12991920566259627</v>
      </c>
      <c r="AG65" s="16">
        <f t="shared" si="25"/>
        <v>7.2608384113251923</v>
      </c>
      <c r="AH65" s="16">
        <f t="shared" si="26"/>
        <v>6.7411615886748066</v>
      </c>
      <c r="AI65" s="49"/>
    </row>
    <row r="66" spans="1:35" x14ac:dyDescent="0.2">
      <c r="A66" s="14" t="s">
        <v>22</v>
      </c>
      <c r="B66" s="15">
        <v>40997</v>
      </c>
      <c r="C66" s="16">
        <v>7.18</v>
      </c>
      <c r="D66" s="16">
        <v>7.15</v>
      </c>
      <c r="E66" s="16">
        <v>7.24</v>
      </c>
      <c r="F66" s="16">
        <f t="shared" si="8"/>
        <v>-2.0000000000000462E-2</v>
      </c>
      <c r="G66" s="14" t="str">
        <f t="shared" si="9"/>
        <v/>
      </c>
      <c r="H66" s="14">
        <f t="shared" si="10"/>
        <v>2.0000000000000462E-2</v>
      </c>
      <c r="I66" s="16">
        <f t="shared" si="29"/>
        <v>78.571428571428442</v>
      </c>
      <c r="K66" s="46"/>
      <c r="L66" s="16">
        <f t="shared" ref="L66:L73" si="32">MAX(C53:C66)</f>
        <v>7.23</v>
      </c>
      <c r="M66" s="16">
        <f t="shared" si="12"/>
        <v>6.9</v>
      </c>
      <c r="N66" s="28">
        <f t="shared" si="13"/>
        <v>0.8484848484848464</v>
      </c>
      <c r="O66" s="28">
        <f t="shared" si="15"/>
        <v>0.92246792246792164</v>
      </c>
      <c r="P66" s="28">
        <f t="shared" si="16"/>
        <v>0.92246792246792164</v>
      </c>
      <c r="Q66" s="28">
        <f t="shared" si="17"/>
        <v>0.95787605787605778</v>
      </c>
      <c r="T66" s="47"/>
      <c r="U66" s="41">
        <f t="shared" si="4"/>
        <v>7.1008000961746882</v>
      </c>
      <c r="V66" s="16"/>
      <c r="W66" s="27">
        <f t="shared" si="5"/>
        <v>7.0152269941970697</v>
      </c>
      <c r="Y66" s="41">
        <f t="shared" si="6"/>
        <v>8.5573101977618471E-2</v>
      </c>
      <c r="Z66" s="41">
        <f t="shared" si="7"/>
        <v>7.3846072187373518E-2</v>
      </c>
      <c r="AD66" s="48"/>
      <c r="AE66" s="43">
        <f t="shared" si="31"/>
        <v>7.008</v>
      </c>
      <c r="AF66" s="44">
        <f t="shared" si="24"/>
        <v>0.1354843164355195</v>
      </c>
      <c r="AG66" s="16">
        <f t="shared" si="25"/>
        <v>7.278968632871039</v>
      </c>
      <c r="AH66" s="16">
        <f t="shared" si="26"/>
        <v>6.737031367128961</v>
      </c>
      <c r="AI66" s="49"/>
    </row>
    <row r="67" spans="1:35" x14ac:dyDescent="0.2">
      <c r="A67" s="14" t="s">
        <v>22</v>
      </c>
      <c r="B67" s="15">
        <v>40998</v>
      </c>
      <c r="C67" s="16">
        <v>7.18</v>
      </c>
      <c r="D67" s="16">
        <v>7.15</v>
      </c>
      <c r="E67" s="16">
        <v>7.21</v>
      </c>
      <c r="F67" s="16">
        <f t="shared" si="8"/>
        <v>0</v>
      </c>
      <c r="G67" s="14" t="str">
        <f t="shared" si="9"/>
        <v/>
      </c>
      <c r="H67" s="14" t="str">
        <f t="shared" si="10"/>
        <v/>
      </c>
      <c r="I67" s="16">
        <f t="shared" si="29"/>
        <v>76.923076923076792</v>
      </c>
      <c r="K67" s="46"/>
      <c r="L67" s="16">
        <f t="shared" si="32"/>
        <v>7.23</v>
      </c>
      <c r="M67" s="16">
        <f t="shared" si="12"/>
        <v>6.91</v>
      </c>
      <c r="N67" s="28">
        <f t="shared" si="13"/>
        <v>0.84374999999999789</v>
      </c>
      <c r="O67" s="28">
        <f t="shared" si="15"/>
        <v>0.87038458913458749</v>
      </c>
      <c r="P67" s="28">
        <f t="shared" si="16"/>
        <v>0.87038458913458749</v>
      </c>
      <c r="Q67" s="28">
        <f t="shared" si="17"/>
        <v>0.94104388479388434</v>
      </c>
      <c r="T67" s="47"/>
      <c r="U67" s="41">
        <f t="shared" si="4"/>
        <v>7.1129846967631982</v>
      </c>
      <c r="V67" s="16"/>
      <c r="W67" s="27">
        <f t="shared" si="5"/>
        <v>7.0274324020343242</v>
      </c>
      <c r="Y67" s="41">
        <f t="shared" si="6"/>
        <v>8.5552294728874045E-2</v>
      </c>
      <c r="Z67" s="41">
        <f t="shared" si="7"/>
        <v>7.5016694441523576E-2</v>
      </c>
      <c r="AD67" s="48"/>
      <c r="AE67" s="43">
        <f t="shared" si="31"/>
        <v>7.0165000000000006</v>
      </c>
      <c r="AF67" s="44">
        <f t="shared" si="24"/>
        <v>0.14058004837102586</v>
      </c>
      <c r="AG67" s="16">
        <f t="shared" si="25"/>
        <v>7.2976600967420522</v>
      </c>
      <c r="AH67" s="16">
        <f t="shared" si="26"/>
        <v>6.7353399032579491</v>
      </c>
      <c r="AI67" s="49"/>
    </row>
    <row r="68" spans="1:35" x14ac:dyDescent="0.2">
      <c r="A68" s="14" t="s">
        <v>22</v>
      </c>
      <c r="B68" s="15">
        <v>41001</v>
      </c>
      <c r="C68" s="16">
        <v>7.23</v>
      </c>
      <c r="D68" s="16">
        <v>7.18</v>
      </c>
      <c r="E68" s="16">
        <v>7.23</v>
      </c>
      <c r="F68" s="16">
        <f t="shared" si="8"/>
        <v>5.0000000000000711E-2</v>
      </c>
      <c r="G68" s="14">
        <f t="shared" si="9"/>
        <v>5.0000000000000711E-2</v>
      </c>
      <c r="H68" s="14" t="str">
        <f t="shared" si="10"/>
        <v/>
      </c>
      <c r="I68" s="16">
        <f t="shared" si="29"/>
        <v>78.571428571428484</v>
      </c>
      <c r="K68" s="46"/>
      <c r="L68" s="16">
        <f t="shared" si="32"/>
        <v>7.23</v>
      </c>
      <c r="M68" s="16">
        <f t="shared" si="12"/>
        <v>6.95</v>
      </c>
      <c r="N68" s="28">
        <f t="shared" si="13"/>
        <v>1</v>
      </c>
      <c r="O68" s="28">
        <f t="shared" si="15"/>
        <v>0.89741161616161469</v>
      </c>
      <c r="P68" s="28">
        <f t="shared" si="16"/>
        <v>0.89741161616161469</v>
      </c>
      <c r="Q68" s="28">
        <f t="shared" si="17"/>
        <v>0.92961711711711636</v>
      </c>
      <c r="T68" s="47"/>
      <c r="U68" s="41">
        <f t="shared" si="4"/>
        <v>7.1309870511073212</v>
      </c>
      <c r="V68" s="16"/>
      <c r="W68" s="27">
        <f t="shared" si="5"/>
        <v>7.0424374092910416</v>
      </c>
      <c r="Y68" s="41">
        <f t="shared" si="6"/>
        <v>8.8549641816279667E-2</v>
      </c>
      <c r="Z68" s="41">
        <f t="shared" si="7"/>
        <v>7.636998917899919E-2</v>
      </c>
      <c r="AD68" s="48"/>
      <c r="AE68" s="43">
        <f t="shared" si="31"/>
        <v>7.0280000000000005</v>
      </c>
      <c r="AF68" s="44">
        <f t="shared" si="24"/>
        <v>0.14797297050475125</v>
      </c>
      <c r="AG68" s="16">
        <f t="shared" si="25"/>
        <v>7.3239459410095034</v>
      </c>
      <c r="AH68" s="16">
        <f t="shared" si="26"/>
        <v>6.7320540589904976</v>
      </c>
      <c r="AI68" s="49"/>
    </row>
    <row r="69" spans="1:35" x14ac:dyDescent="0.2">
      <c r="A69" s="14" t="s">
        <v>22</v>
      </c>
      <c r="B69" s="15">
        <v>41002</v>
      </c>
      <c r="C69" s="16">
        <v>7.18</v>
      </c>
      <c r="D69" s="16">
        <v>7.15</v>
      </c>
      <c r="E69" s="16">
        <v>7.22</v>
      </c>
      <c r="F69" s="16">
        <f t="shared" si="8"/>
        <v>-5.0000000000000711E-2</v>
      </c>
      <c r="G69" s="14" t="str">
        <f t="shared" si="9"/>
        <v/>
      </c>
      <c r="H69" s="14">
        <f t="shared" si="10"/>
        <v>5.0000000000000711E-2</v>
      </c>
      <c r="I69" s="16">
        <f t="shared" si="29"/>
        <v>70.175438596491091</v>
      </c>
      <c r="K69" s="46"/>
      <c r="L69" s="16">
        <f t="shared" si="32"/>
        <v>7.23</v>
      </c>
      <c r="M69" s="16">
        <f t="shared" si="12"/>
        <v>6.99</v>
      </c>
      <c r="N69" s="28">
        <f t="shared" si="13"/>
        <v>0.79166666666666385</v>
      </c>
      <c r="O69" s="28">
        <f t="shared" si="15"/>
        <v>0.87847222222222054</v>
      </c>
      <c r="P69" s="28">
        <f t="shared" si="16"/>
        <v>0.87847222222222054</v>
      </c>
      <c r="Q69" s="28">
        <f t="shared" si="17"/>
        <v>0.90834186459186339</v>
      </c>
      <c r="T69" s="47"/>
      <c r="U69" s="41">
        <f t="shared" ref="U69:U132" si="33">V$3*$C69+(1-V$3)*U68</f>
        <v>7.1385275047831183</v>
      </c>
      <c r="V69" s="16"/>
      <c r="W69" s="27">
        <f t="shared" ref="W69:W132" si="34">X$3*$C69+(1-X$3)*W68</f>
        <v>7.0526272308250384</v>
      </c>
      <c r="Y69" s="41">
        <f t="shared" ref="Y69:Y132" si="35">U69-W69</f>
        <v>8.5900273958079865E-2</v>
      </c>
      <c r="Z69" s="41">
        <f t="shared" si="7"/>
        <v>7.7323017656907259E-2</v>
      </c>
      <c r="AD69" s="48"/>
      <c r="AE69" s="43">
        <f t="shared" si="31"/>
        <v>7.0545</v>
      </c>
      <c r="AF69" s="44">
        <f t="shared" si="24"/>
        <v>0.12330754234838995</v>
      </c>
      <c r="AG69" s="16">
        <f t="shared" si="25"/>
        <v>7.3011150846967796</v>
      </c>
      <c r="AH69" s="16">
        <f t="shared" si="26"/>
        <v>6.8078849153032204</v>
      </c>
      <c r="AI69" s="49"/>
    </row>
    <row r="70" spans="1:35" x14ac:dyDescent="0.2">
      <c r="A70" s="14" t="s">
        <v>22</v>
      </c>
      <c r="B70" s="15">
        <v>41003</v>
      </c>
      <c r="C70" s="16">
        <v>7.1</v>
      </c>
      <c r="D70" s="16">
        <v>7.03</v>
      </c>
      <c r="E70" s="16">
        <v>7.18</v>
      </c>
      <c r="F70" s="16">
        <f t="shared" si="8"/>
        <v>-8.0000000000000071E-2</v>
      </c>
      <c r="G70" s="14" t="str">
        <f t="shared" si="9"/>
        <v/>
      </c>
      <c r="H70" s="14">
        <f t="shared" si="10"/>
        <v>8.0000000000000071E-2</v>
      </c>
      <c r="I70" s="16">
        <f t="shared" ref="I70:I72" si="36">100-100/(1+SUM(G57:G70)/SUM(H57:H70))</f>
        <v>59.016393442622864</v>
      </c>
      <c r="K70" s="46"/>
      <c r="L70" s="16">
        <f t="shared" si="32"/>
        <v>7.23</v>
      </c>
      <c r="M70" s="16">
        <f t="shared" si="12"/>
        <v>7</v>
      </c>
      <c r="N70" s="28">
        <f t="shared" si="13"/>
        <v>0.43478260869564983</v>
      </c>
      <c r="O70" s="28">
        <f t="shared" si="15"/>
        <v>0.74214975845410447</v>
      </c>
      <c r="P70" s="28">
        <f t="shared" si="16"/>
        <v>0.74214975845410447</v>
      </c>
      <c r="Q70" s="28">
        <f t="shared" si="17"/>
        <v>0.86217722168808975</v>
      </c>
      <c r="T70" s="47"/>
      <c r="U70" s="41">
        <f t="shared" si="33"/>
        <v>7.1326001963549466</v>
      </c>
      <c r="V70" s="16"/>
      <c r="W70" s="27">
        <f t="shared" si="34"/>
        <v>7.0561363248379987</v>
      </c>
      <c r="Y70" s="41">
        <f t="shared" si="35"/>
        <v>7.646387151694789E-2</v>
      </c>
      <c r="Z70" s="41">
        <f t="shared" ref="Z70:Z133" si="37">AA$3*Y70+(1-AA$3)*Z69</f>
        <v>7.7237103042911315E-2</v>
      </c>
      <c r="AD70" s="48"/>
      <c r="AE70" s="43">
        <f t="shared" si="31"/>
        <v>7.0644999999999998</v>
      </c>
      <c r="AF70" s="44">
        <f t="shared" si="24"/>
        <v>0.11838390937961114</v>
      </c>
      <c r="AG70" s="16">
        <f t="shared" si="25"/>
        <v>7.3012678187592224</v>
      </c>
      <c r="AH70" s="16">
        <f t="shared" si="26"/>
        <v>6.8277321812407772</v>
      </c>
      <c r="AI70" s="49"/>
    </row>
    <row r="71" spans="1:35" x14ac:dyDescent="0.2">
      <c r="A71" s="14" t="s">
        <v>22</v>
      </c>
      <c r="B71" s="15">
        <v>41004</v>
      </c>
      <c r="C71" s="16">
        <v>7.12</v>
      </c>
      <c r="D71" s="16">
        <v>7.04</v>
      </c>
      <c r="E71" s="16">
        <v>7.17</v>
      </c>
      <c r="F71" s="16">
        <f t="shared" ref="F71:F134" si="38">C71-C70</f>
        <v>2.0000000000000462E-2</v>
      </c>
      <c r="G71" s="14">
        <f t="shared" ref="G71:G134" si="39">IF(F71&gt;0,F71,"")</f>
        <v>2.0000000000000462E-2</v>
      </c>
      <c r="H71" s="14" t="str">
        <f t="shared" ref="H71:H134" si="40">IF(F71&lt;0,-F71,"")</f>
        <v/>
      </c>
      <c r="I71" s="16">
        <f t="shared" si="36"/>
        <v>59.677419354838662</v>
      </c>
      <c r="K71" s="46"/>
      <c r="L71" s="16">
        <f t="shared" si="32"/>
        <v>7.23</v>
      </c>
      <c r="M71" s="16">
        <f t="shared" si="12"/>
        <v>7.05</v>
      </c>
      <c r="N71" s="28">
        <f t="shared" si="13"/>
        <v>0.38888888888888917</v>
      </c>
      <c r="O71" s="28">
        <f t="shared" si="15"/>
        <v>0.53844605475040097</v>
      </c>
      <c r="P71" s="28">
        <f t="shared" si="16"/>
        <v>0.53844605475040097</v>
      </c>
      <c r="Q71" s="28">
        <f t="shared" si="17"/>
        <v>0.78537284814458563</v>
      </c>
      <c r="T71" s="47"/>
      <c r="U71" s="41">
        <f t="shared" si="33"/>
        <v>7.1306617046080314</v>
      </c>
      <c r="V71" s="16"/>
      <c r="W71" s="27">
        <f t="shared" si="34"/>
        <v>7.0608669674425917</v>
      </c>
      <c r="Y71" s="41">
        <f t="shared" si="35"/>
        <v>6.9794737165439713E-2</v>
      </c>
      <c r="Z71" s="41">
        <f t="shared" si="37"/>
        <v>7.6492866455164163E-2</v>
      </c>
      <c r="AD71" s="48"/>
      <c r="AE71" s="43">
        <f t="shared" ref="AE71:AE80" si="41">AVERAGE(C52:C71)</f>
        <v>7.077</v>
      </c>
      <c r="AF71" s="44">
        <f t="shared" si="24"/>
        <v>0.11009541316512686</v>
      </c>
      <c r="AG71" s="16">
        <f t="shared" si="25"/>
        <v>7.2971908263302536</v>
      </c>
      <c r="AH71" s="16">
        <f t="shared" si="26"/>
        <v>6.8568091736697463</v>
      </c>
      <c r="AI71" s="49"/>
    </row>
    <row r="72" spans="1:35" x14ac:dyDescent="0.2">
      <c r="A72" s="14" t="s">
        <v>22</v>
      </c>
      <c r="B72" s="15">
        <v>41005</v>
      </c>
      <c r="C72" s="16">
        <v>7.12</v>
      </c>
      <c r="D72" s="16">
        <v>7.12</v>
      </c>
      <c r="E72" s="16">
        <v>7.12</v>
      </c>
      <c r="F72" s="16">
        <f t="shared" si="38"/>
        <v>0</v>
      </c>
      <c r="G72" s="14" t="str">
        <f t="shared" si="39"/>
        <v/>
      </c>
      <c r="H72" s="14" t="str">
        <f t="shared" si="40"/>
        <v/>
      </c>
      <c r="I72" s="16">
        <f t="shared" si="36"/>
        <v>53.703703703703688</v>
      </c>
      <c r="K72" s="46"/>
      <c r="L72" s="16">
        <f t="shared" si="32"/>
        <v>7.23</v>
      </c>
      <c r="M72" s="16">
        <f t="shared" si="12"/>
        <v>7.05</v>
      </c>
      <c r="N72" s="28">
        <f t="shared" si="13"/>
        <v>0.38888888888888917</v>
      </c>
      <c r="O72" s="28">
        <f t="shared" si="15"/>
        <v>0.40418679549114273</v>
      </c>
      <c r="P72" s="28">
        <f t="shared" si="16"/>
        <v>0.40418679549114273</v>
      </c>
      <c r="Q72" s="28">
        <f t="shared" si="17"/>
        <v>0.69213328941589669</v>
      </c>
      <c r="T72" s="47"/>
      <c r="U72" s="41">
        <f t="shared" si="33"/>
        <v>7.1290214423606422</v>
      </c>
      <c r="V72" s="16"/>
      <c r="W72" s="27">
        <f t="shared" si="34"/>
        <v>7.0652471920764741</v>
      </c>
      <c r="Y72" s="41">
        <f t="shared" si="35"/>
        <v>6.3774250284168055E-2</v>
      </c>
      <c r="Z72" s="41">
        <f t="shared" si="37"/>
        <v>7.5221004838064556E-2</v>
      </c>
      <c r="AD72" s="48"/>
      <c r="AE72" s="43">
        <f t="shared" si="41"/>
        <v>7.0900000000000007</v>
      </c>
      <c r="AF72" s="44">
        <f t="shared" si="24"/>
        <v>9.8437797618597667E-2</v>
      </c>
      <c r="AG72" s="16">
        <f t="shared" si="25"/>
        <v>7.2868755952371957</v>
      </c>
      <c r="AH72" s="16">
        <f t="shared" si="26"/>
        <v>6.8931244047628057</v>
      </c>
      <c r="AI72" s="49"/>
    </row>
    <row r="73" spans="1:35" x14ac:dyDescent="0.2">
      <c r="A73" s="14" t="s">
        <v>22</v>
      </c>
      <c r="B73" s="15">
        <v>41008</v>
      </c>
      <c r="C73" s="16">
        <v>7.12</v>
      </c>
      <c r="D73" s="16">
        <v>7.12</v>
      </c>
      <c r="E73" s="16">
        <v>7.12</v>
      </c>
      <c r="F73" s="16">
        <f t="shared" si="38"/>
        <v>0</v>
      </c>
      <c r="G73" s="14" t="str">
        <f t="shared" si="39"/>
        <v/>
      </c>
      <c r="H73" s="14" t="str">
        <f t="shared" si="40"/>
        <v/>
      </c>
      <c r="I73" s="16">
        <f t="shared" ref="I73:I138" si="42">100-100/(1+SUM(G60:G73)/SUM(H60:H73))</f>
        <v>56.862745098039206</v>
      </c>
      <c r="K73" s="46"/>
      <c r="L73" s="16">
        <f t="shared" si="32"/>
        <v>7.23</v>
      </c>
      <c r="M73" s="16">
        <f t="shared" si="12"/>
        <v>7.05</v>
      </c>
      <c r="N73" s="28">
        <f t="shared" si="13"/>
        <v>0.38888888888888917</v>
      </c>
      <c r="O73" s="28">
        <f t="shared" si="15"/>
        <v>0.38888888888888912</v>
      </c>
      <c r="P73" s="28">
        <f t="shared" si="16"/>
        <v>0.38888888888888912</v>
      </c>
      <c r="Q73" s="28">
        <f t="shared" si="17"/>
        <v>0.59042874396135159</v>
      </c>
      <c r="T73" s="47"/>
      <c r="U73" s="41">
        <f t="shared" si="33"/>
        <v>7.1276335281513123</v>
      </c>
      <c r="V73" s="16"/>
      <c r="W73" s="27">
        <f t="shared" si="34"/>
        <v>7.0693029556263651</v>
      </c>
      <c r="Y73" s="41">
        <f t="shared" si="35"/>
        <v>5.8330572524947222E-2</v>
      </c>
      <c r="Z73" s="41">
        <f t="shared" si="37"/>
        <v>7.3531961606752821E-2</v>
      </c>
      <c r="AD73" s="48"/>
      <c r="AE73" s="43">
        <f t="shared" si="41"/>
        <v>7.1010000000000009</v>
      </c>
      <c r="AF73" s="44">
        <f t="shared" si="24"/>
        <v>8.8368546440461507E-2</v>
      </c>
      <c r="AG73" s="16">
        <f t="shared" si="25"/>
        <v>7.2777370928809235</v>
      </c>
      <c r="AH73" s="16">
        <f t="shared" si="26"/>
        <v>6.9242629071190782</v>
      </c>
      <c r="AI73" s="49"/>
    </row>
    <row r="74" spans="1:35" x14ac:dyDescent="0.2">
      <c r="A74" s="14" t="s">
        <v>22</v>
      </c>
      <c r="B74" s="15">
        <v>41009</v>
      </c>
      <c r="C74" s="16">
        <v>7</v>
      </c>
      <c r="D74" s="16">
        <v>7</v>
      </c>
      <c r="E74" s="16">
        <v>7.11</v>
      </c>
      <c r="F74" s="16">
        <f t="shared" si="38"/>
        <v>-0.12000000000000011</v>
      </c>
      <c r="G74" s="14" t="str">
        <f t="shared" si="39"/>
        <v/>
      </c>
      <c r="H74" s="14">
        <f t="shared" si="40"/>
        <v>0.12000000000000011</v>
      </c>
      <c r="I74" s="16">
        <f t="shared" si="42"/>
        <v>42.372881355932265</v>
      </c>
      <c r="K74" s="46"/>
      <c r="L74" s="16">
        <f t="shared" ref="L74:L138" si="43">MAX(C61:C74)</f>
        <v>7.23</v>
      </c>
      <c r="M74" s="16">
        <f t="shared" si="12"/>
        <v>7</v>
      </c>
      <c r="N74" s="28">
        <f t="shared" si="13"/>
        <v>0</v>
      </c>
      <c r="O74" s="28">
        <f t="shared" si="15"/>
        <v>0.25925925925925947</v>
      </c>
      <c r="P74" s="28">
        <f t="shared" si="16"/>
        <v>0.25925925925925947</v>
      </c>
      <c r="Q74" s="28">
        <f t="shared" si="17"/>
        <v>0.46658615136875936</v>
      </c>
      <c r="T74" s="47"/>
      <c r="U74" s="41">
        <f t="shared" si="33"/>
        <v>7.1079976007434187</v>
      </c>
      <c r="V74" s="16"/>
      <c r="W74" s="27">
        <f t="shared" si="34"/>
        <v>7.0641694033577451</v>
      </c>
      <c r="Y74" s="41">
        <f t="shared" si="35"/>
        <v>4.3828197385673562E-2</v>
      </c>
      <c r="Z74" s="41">
        <f t="shared" si="37"/>
        <v>7.0561585184644893E-2</v>
      </c>
      <c r="AD74" s="48"/>
      <c r="AE74" s="43">
        <f t="shared" si="41"/>
        <v>7.105500000000001</v>
      </c>
      <c r="AF74" s="44">
        <f t="shared" si="24"/>
        <v>8.0465831257745674E-2</v>
      </c>
      <c r="AG74" s="16">
        <f t="shared" si="25"/>
        <v>7.2664316625154921</v>
      </c>
      <c r="AH74" s="16">
        <f t="shared" si="26"/>
        <v>6.94456833748451</v>
      </c>
      <c r="AI74" s="49"/>
    </row>
    <row r="75" spans="1:35" x14ac:dyDescent="0.2">
      <c r="A75" s="14" t="s">
        <v>22</v>
      </c>
      <c r="B75" s="15">
        <v>41010</v>
      </c>
      <c r="C75" s="16">
        <v>7</v>
      </c>
      <c r="D75" s="16">
        <v>6.98</v>
      </c>
      <c r="E75" s="16">
        <v>7.06</v>
      </c>
      <c r="F75" s="16">
        <f t="shared" si="38"/>
        <v>0</v>
      </c>
      <c r="G75" s="14" t="str">
        <f t="shared" si="39"/>
        <v/>
      </c>
      <c r="H75" s="14" t="str">
        <f t="shared" si="40"/>
        <v/>
      </c>
      <c r="I75" s="16">
        <f t="shared" si="42"/>
        <v>45.454545454545496</v>
      </c>
      <c r="K75" s="46"/>
      <c r="L75" s="16">
        <f t="shared" si="43"/>
        <v>7.23</v>
      </c>
      <c r="M75" s="16">
        <f t="shared" si="12"/>
        <v>7</v>
      </c>
      <c r="N75" s="28">
        <f t="shared" si="13"/>
        <v>0</v>
      </c>
      <c r="O75" s="28">
        <f t="shared" si="15"/>
        <v>0.12962962962962973</v>
      </c>
      <c r="P75" s="28">
        <f t="shared" si="16"/>
        <v>0.12962962962962973</v>
      </c>
      <c r="Q75" s="28">
        <f t="shared" si="17"/>
        <v>0.34408212560386442</v>
      </c>
      <c r="T75" s="47"/>
      <c r="U75" s="41">
        <f t="shared" si="33"/>
        <v>7.0913825852444319</v>
      </c>
      <c r="V75" s="16"/>
      <c r="W75" s="27">
        <f t="shared" si="34"/>
        <v>7.0594161142201344</v>
      </c>
      <c r="Y75" s="41">
        <f t="shared" si="35"/>
        <v>3.1966471024297505E-2</v>
      </c>
      <c r="Z75" s="41">
        <f t="shared" si="37"/>
        <v>6.6702073768610162E-2</v>
      </c>
      <c r="AD75" s="48"/>
      <c r="AE75" s="43">
        <f t="shared" si="41"/>
        <v>7.1080000000000014</v>
      </c>
      <c r="AF75" s="44">
        <f t="shared" si="24"/>
        <v>7.6262703859750508E-2</v>
      </c>
      <c r="AG75" s="16">
        <f t="shared" si="25"/>
        <v>7.2605254077195021</v>
      </c>
      <c r="AH75" s="16">
        <f t="shared" si="26"/>
        <v>6.9554745922805008</v>
      </c>
      <c r="AI75" s="49"/>
    </row>
    <row r="76" spans="1:35" x14ac:dyDescent="0.2">
      <c r="A76" s="14" t="s">
        <v>22</v>
      </c>
      <c r="B76" s="15">
        <v>41011</v>
      </c>
      <c r="C76" s="16">
        <v>7.01</v>
      </c>
      <c r="D76" s="16">
        <v>6.98</v>
      </c>
      <c r="E76" s="16">
        <v>7.05</v>
      </c>
      <c r="F76" s="16">
        <f t="shared" si="38"/>
        <v>9.9999999999997868E-3</v>
      </c>
      <c r="G76" s="14">
        <f t="shared" si="39"/>
        <v>9.9999999999997868E-3</v>
      </c>
      <c r="H76" s="14" t="str">
        <f t="shared" si="40"/>
        <v/>
      </c>
      <c r="I76" s="16">
        <f t="shared" si="42"/>
        <v>44.444444444444429</v>
      </c>
      <c r="K76" s="46"/>
      <c r="L76" s="16">
        <f t="shared" si="43"/>
        <v>7.23</v>
      </c>
      <c r="M76" s="16">
        <f t="shared" si="12"/>
        <v>7</v>
      </c>
      <c r="N76" s="28">
        <f t="shared" si="13"/>
        <v>4.347826086956421E-2</v>
      </c>
      <c r="O76" s="28">
        <f t="shared" si="15"/>
        <v>1.4492753623188069E-2</v>
      </c>
      <c r="P76" s="28">
        <f t="shared" si="16"/>
        <v>1.4492753623188069E-2</v>
      </c>
      <c r="Q76" s="28">
        <f t="shared" si="17"/>
        <v>0.2392914653784218</v>
      </c>
      <c r="T76" s="47"/>
      <c r="U76" s="41">
        <f t="shared" si="33"/>
        <v>7.0788621875145195</v>
      </c>
      <c r="V76" s="16"/>
      <c r="W76" s="27">
        <f t="shared" si="34"/>
        <v>7.0557556613149393</v>
      </c>
      <c r="Y76" s="41">
        <f t="shared" si="35"/>
        <v>2.3106526199580202E-2</v>
      </c>
      <c r="Z76" s="41">
        <f t="shared" si="37"/>
        <v>6.2342519011707169E-2</v>
      </c>
      <c r="AD76" s="48"/>
      <c r="AE76" s="43">
        <f t="shared" si="41"/>
        <v>7.109</v>
      </c>
      <c r="AF76" s="44">
        <f t="shared" si="24"/>
        <v>7.4826465906121811E-2</v>
      </c>
      <c r="AG76" s="16">
        <f t="shared" si="25"/>
        <v>7.2586529318122439</v>
      </c>
      <c r="AH76" s="16">
        <f t="shared" si="26"/>
        <v>6.9593470681877561</v>
      </c>
      <c r="AI76" s="49"/>
    </row>
    <row r="77" spans="1:35" x14ac:dyDescent="0.2">
      <c r="A77" s="14" t="s">
        <v>22</v>
      </c>
      <c r="B77" s="15">
        <v>41012</v>
      </c>
      <c r="C77" s="16">
        <v>7.01</v>
      </c>
      <c r="D77" s="16">
        <v>6.96</v>
      </c>
      <c r="E77" s="16">
        <v>7.03</v>
      </c>
      <c r="F77" s="16">
        <f t="shared" si="38"/>
        <v>0</v>
      </c>
      <c r="G77" s="14" t="str">
        <f t="shared" si="39"/>
        <v/>
      </c>
      <c r="H77" s="14" t="str">
        <f t="shared" si="40"/>
        <v/>
      </c>
      <c r="I77" s="16">
        <f t="shared" si="42"/>
        <v>31.818181818181927</v>
      </c>
      <c r="K77" s="46"/>
      <c r="L77" s="16">
        <f t="shared" si="43"/>
        <v>7.23</v>
      </c>
      <c r="M77" s="16">
        <f t="shared" si="12"/>
        <v>7</v>
      </c>
      <c r="N77" s="28">
        <f t="shared" si="13"/>
        <v>4.347826086956421E-2</v>
      </c>
      <c r="O77" s="28">
        <f t="shared" si="15"/>
        <v>2.8985507246376139E-2</v>
      </c>
      <c r="P77" s="28">
        <f t="shared" si="16"/>
        <v>2.8985507246376139E-2</v>
      </c>
      <c r="Q77" s="28">
        <f t="shared" si="17"/>
        <v>0.1642512077294685</v>
      </c>
      <c r="T77" s="47"/>
      <c r="U77" s="41">
        <f t="shared" si="33"/>
        <v>7.068268004819978</v>
      </c>
      <c r="V77" s="16"/>
      <c r="W77" s="27">
        <f t="shared" si="34"/>
        <v>7.0523663530693881</v>
      </c>
      <c r="Y77" s="41">
        <f t="shared" si="35"/>
        <v>1.5901651750589885E-2</v>
      </c>
      <c r="Z77" s="41">
        <f t="shared" si="37"/>
        <v>5.7698432285595437E-2</v>
      </c>
      <c r="AD77" s="48"/>
      <c r="AE77" s="43">
        <f t="shared" si="41"/>
        <v>7.1094999999999997</v>
      </c>
      <c r="AF77" s="44">
        <f t="shared" si="24"/>
        <v>7.4126580927491942E-2</v>
      </c>
      <c r="AG77" s="16">
        <f t="shared" si="25"/>
        <v>7.2577531618549838</v>
      </c>
      <c r="AH77" s="16">
        <f t="shared" si="26"/>
        <v>6.9612468381450157</v>
      </c>
      <c r="AI77" s="49"/>
    </row>
    <row r="78" spans="1:35" x14ac:dyDescent="0.2">
      <c r="A78" s="14" t="s">
        <v>22</v>
      </c>
      <c r="B78" s="15">
        <v>41015</v>
      </c>
      <c r="C78" s="16">
        <v>7</v>
      </c>
      <c r="D78" s="16">
        <v>6.95</v>
      </c>
      <c r="E78" s="16">
        <v>7.03</v>
      </c>
      <c r="F78" s="16">
        <f t="shared" si="38"/>
        <v>-9.9999999999997868E-3</v>
      </c>
      <c r="G78" s="14" t="str">
        <f t="shared" si="39"/>
        <v/>
      </c>
      <c r="H78" s="14">
        <f t="shared" si="40"/>
        <v>9.9999999999997868E-3</v>
      </c>
      <c r="I78" s="16">
        <f t="shared" si="42"/>
        <v>20.512820512820639</v>
      </c>
      <c r="K78" s="46"/>
      <c r="L78" s="16">
        <f t="shared" si="43"/>
        <v>7.23</v>
      </c>
      <c r="M78" s="16">
        <f t="shared" si="12"/>
        <v>7</v>
      </c>
      <c r="N78" s="28">
        <f t="shared" si="13"/>
        <v>0</v>
      </c>
      <c r="O78" s="28">
        <f t="shared" si="15"/>
        <v>2.8985507246376139E-2</v>
      </c>
      <c r="P78" s="28">
        <f t="shared" si="16"/>
        <v>2.8985507246376139E-2</v>
      </c>
      <c r="Q78" s="28">
        <f t="shared" si="17"/>
        <v>9.2270531400965916E-2</v>
      </c>
      <c r="T78" s="47"/>
      <c r="U78" s="41">
        <f t="shared" si="33"/>
        <v>7.0577652348476736</v>
      </c>
      <c r="V78" s="16"/>
      <c r="W78" s="27">
        <f t="shared" si="34"/>
        <v>7.0484873639531367</v>
      </c>
      <c r="Y78" s="41">
        <f t="shared" si="35"/>
        <v>9.2778708945369104E-3</v>
      </c>
      <c r="Z78" s="41">
        <f t="shared" si="37"/>
        <v>5.2856376146489588E-2</v>
      </c>
      <c r="AD78" s="48"/>
      <c r="AE78" s="43">
        <f t="shared" si="41"/>
        <v>7.1054999999999993</v>
      </c>
      <c r="AF78" s="44">
        <f t="shared" si="24"/>
        <v>7.7683653364140973E-2</v>
      </c>
      <c r="AG78" s="16">
        <f t="shared" si="25"/>
        <v>7.2608673067282812</v>
      </c>
      <c r="AH78" s="16">
        <f t="shared" si="26"/>
        <v>6.9501326932717173</v>
      </c>
      <c r="AI78" s="49"/>
    </row>
    <row r="79" spans="1:35" x14ac:dyDescent="0.2">
      <c r="A79" s="14" t="s">
        <v>22</v>
      </c>
      <c r="B79" s="15">
        <v>41016</v>
      </c>
      <c r="C79" s="16">
        <v>7</v>
      </c>
      <c r="D79" s="16">
        <v>6.97</v>
      </c>
      <c r="E79" s="16">
        <v>7.03</v>
      </c>
      <c r="F79" s="16">
        <f t="shared" si="38"/>
        <v>0</v>
      </c>
      <c r="G79" s="14" t="str">
        <f t="shared" si="39"/>
        <v/>
      </c>
      <c r="H79" s="14" t="str">
        <f t="shared" si="40"/>
        <v/>
      </c>
      <c r="I79" s="16">
        <f t="shared" si="42"/>
        <v>22.222222222222356</v>
      </c>
      <c r="K79" s="46"/>
      <c r="L79" s="16">
        <f t="shared" si="43"/>
        <v>7.23</v>
      </c>
      <c r="M79" s="16">
        <f t="shared" si="12"/>
        <v>7</v>
      </c>
      <c r="N79" s="28">
        <f t="shared" si="13"/>
        <v>0</v>
      </c>
      <c r="O79" s="28">
        <f t="shared" si="15"/>
        <v>1.4492753623188069E-2</v>
      </c>
      <c r="P79" s="28">
        <f t="shared" si="16"/>
        <v>1.4492753623188069E-2</v>
      </c>
      <c r="Q79" s="28">
        <f t="shared" si="17"/>
        <v>4.3317230273751631E-2</v>
      </c>
      <c r="T79" s="47"/>
      <c r="U79" s="41">
        <f t="shared" si="33"/>
        <v>7.0488782756403392</v>
      </c>
      <c r="V79" s="16"/>
      <c r="W79" s="27">
        <f t="shared" si="34"/>
        <v>7.0448957073640148</v>
      </c>
      <c r="Y79" s="41">
        <f t="shared" si="35"/>
        <v>3.9825682763243719E-3</v>
      </c>
      <c r="Z79" s="41">
        <f t="shared" si="37"/>
        <v>4.7968995359473063E-2</v>
      </c>
      <c r="AD79" s="48"/>
      <c r="AE79" s="43">
        <f t="shared" si="41"/>
        <v>7.1030000000000015</v>
      </c>
      <c r="AF79" s="44">
        <f t="shared" si="24"/>
        <v>8.0193515947363292E-2</v>
      </c>
      <c r="AG79" s="16">
        <f t="shared" si="25"/>
        <v>7.2633870318947285</v>
      </c>
      <c r="AH79" s="16">
        <f t="shared" si="26"/>
        <v>6.9426129681052746</v>
      </c>
      <c r="AI79" s="49"/>
    </row>
    <row r="80" spans="1:35" x14ac:dyDescent="0.2">
      <c r="A80" s="14" t="s">
        <v>22</v>
      </c>
      <c r="B80" s="15">
        <v>41017</v>
      </c>
      <c r="C80" s="16">
        <v>7.03</v>
      </c>
      <c r="D80" s="16">
        <v>6.99</v>
      </c>
      <c r="E80" s="16">
        <v>7.04</v>
      </c>
      <c r="F80" s="16">
        <f t="shared" si="38"/>
        <v>3.0000000000000249E-2</v>
      </c>
      <c r="G80" s="14">
        <f t="shared" si="39"/>
        <v>3.0000000000000249E-2</v>
      </c>
      <c r="H80" s="14" t="str">
        <f t="shared" si="40"/>
        <v/>
      </c>
      <c r="I80" s="16">
        <f t="shared" si="42"/>
        <v>29.729729729729911</v>
      </c>
      <c r="K80" s="46"/>
      <c r="L80" s="16">
        <f t="shared" si="43"/>
        <v>7.23</v>
      </c>
      <c r="M80" s="16">
        <f t="shared" ref="M80:M143" si="44">MIN(C67:C80)</f>
        <v>7</v>
      </c>
      <c r="N80" s="28">
        <f t="shared" ref="N80:N143" si="45">(C80-M80)/(L80-M80)</f>
        <v>0.13043478260869648</v>
      </c>
      <c r="O80" s="28">
        <f t="shared" si="15"/>
        <v>4.3478260869565494E-2</v>
      </c>
      <c r="P80" s="28">
        <f t="shared" si="16"/>
        <v>4.3478260869565494E-2</v>
      </c>
      <c r="Q80" s="28">
        <f t="shared" si="17"/>
        <v>2.6086956521738779E-2</v>
      </c>
      <c r="T80" s="47"/>
      <c r="U80" s="41">
        <f t="shared" si="33"/>
        <v>7.0459739255418254</v>
      </c>
      <c r="V80" s="16"/>
      <c r="W80" s="27">
        <f t="shared" si="34"/>
        <v>7.0437923216333473</v>
      </c>
      <c r="Y80" s="41">
        <f t="shared" si="35"/>
        <v>2.1816039084781025E-3</v>
      </c>
      <c r="Z80" s="41">
        <f t="shared" si="37"/>
        <v>4.3390256214373563E-2</v>
      </c>
      <c r="AD80" s="48"/>
      <c r="AE80" s="43">
        <f t="shared" si="41"/>
        <v>7.1000000000000014</v>
      </c>
      <c r="AF80" s="44">
        <f t="shared" si="24"/>
        <v>8.1731266966810254E-2</v>
      </c>
      <c r="AG80" s="16">
        <f t="shared" si="25"/>
        <v>7.2634625339336223</v>
      </c>
      <c r="AH80" s="16">
        <f t="shared" si="26"/>
        <v>6.9365374660663806</v>
      </c>
      <c r="AI80" s="49"/>
    </row>
    <row r="81" spans="1:35" x14ac:dyDescent="0.2">
      <c r="A81" s="14" t="s">
        <v>22</v>
      </c>
      <c r="B81" s="15">
        <v>41018</v>
      </c>
      <c r="C81" s="16">
        <v>7</v>
      </c>
      <c r="D81" s="16">
        <v>6.97</v>
      </c>
      <c r="E81" s="16">
        <v>7.05</v>
      </c>
      <c r="F81" s="16">
        <f t="shared" si="38"/>
        <v>-3.0000000000000249E-2</v>
      </c>
      <c r="G81" s="14" t="str">
        <f t="shared" si="39"/>
        <v/>
      </c>
      <c r="H81" s="14">
        <f t="shared" si="40"/>
        <v>3.0000000000000249E-2</v>
      </c>
      <c r="I81" s="16">
        <f t="shared" si="42"/>
        <v>27.500000000000156</v>
      </c>
      <c r="K81" s="46"/>
      <c r="L81" s="16">
        <f t="shared" si="43"/>
        <v>7.23</v>
      </c>
      <c r="M81" s="16">
        <f t="shared" si="44"/>
        <v>7</v>
      </c>
      <c r="N81" s="28">
        <f t="shared" si="45"/>
        <v>0</v>
      </c>
      <c r="O81" s="28">
        <f t="shared" si="15"/>
        <v>4.3478260869565494E-2</v>
      </c>
      <c r="P81" s="28">
        <f t="shared" si="16"/>
        <v>4.3478260869565494E-2</v>
      </c>
      <c r="Q81" s="28">
        <f t="shared" si="17"/>
        <v>3.1884057971014269E-2</v>
      </c>
      <c r="T81" s="47"/>
      <c r="U81" s="41">
        <f t="shared" si="33"/>
        <v>7.0389010139200057</v>
      </c>
      <c r="V81" s="16"/>
      <c r="W81" s="27">
        <f t="shared" si="34"/>
        <v>7.0405484459568024</v>
      </c>
      <c r="Y81" s="41">
        <f t="shared" si="35"/>
        <v>-1.6474320367967366E-3</v>
      </c>
      <c r="Z81" s="41">
        <f t="shared" si="37"/>
        <v>3.8886487389256534E-2</v>
      </c>
      <c r="AD81" s="48"/>
      <c r="AE81" s="43">
        <f t="shared" ref="AE81:AE144" si="46">AVERAGE(C62:C81)</f>
        <v>7.097500000000001</v>
      </c>
      <c r="AF81" s="44">
        <f t="shared" si="24"/>
        <v>8.395683414707826E-2</v>
      </c>
      <c r="AG81" s="16">
        <f t="shared" si="25"/>
        <v>7.2654136682941575</v>
      </c>
      <c r="AH81" s="16">
        <f t="shared" si="26"/>
        <v>6.9295863317058446</v>
      </c>
      <c r="AI81" s="49"/>
    </row>
    <row r="82" spans="1:35" x14ac:dyDescent="0.2">
      <c r="A82" s="14" t="s">
        <v>22</v>
      </c>
      <c r="B82" s="15">
        <v>41019</v>
      </c>
      <c r="C82" s="16">
        <v>6.94</v>
      </c>
      <c r="D82" s="16">
        <v>6.94</v>
      </c>
      <c r="E82" s="16">
        <v>7</v>
      </c>
      <c r="F82" s="16">
        <f t="shared" si="38"/>
        <v>-5.9999999999999609E-2</v>
      </c>
      <c r="G82" s="14" t="str">
        <f t="shared" si="39"/>
        <v/>
      </c>
      <c r="H82" s="14">
        <f t="shared" si="40"/>
        <v>5.9999999999999609E-2</v>
      </c>
      <c r="I82" s="16">
        <f t="shared" si="42"/>
        <v>14.634146341463506</v>
      </c>
      <c r="K82" s="46"/>
      <c r="L82" s="16">
        <f t="shared" si="43"/>
        <v>7.18</v>
      </c>
      <c r="M82" s="16">
        <f t="shared" si="44"/>
        <v>6.94</v>
      </c>
      <c r="N82" s="28">
        <f t="shared" si="45"/>
        <v>0</v>
      </c>
      <c r="O82" s="28">
        <f t="shared" ref="O82:O145" si="47">AVERAGE(N80:N82)</f>
        <v>4.3478260869565494E-2</v>
      </c>
      <c r="P82" s="28">
        <f t="shared" ref="P82:P145" si="48">O82</f>
        <v>4.3478260869565494E-2</v>
      </c>
      <c r="Q82" s="28">
        <f t="shared" si="17"/>
        <v>3.478260869565214E-2</v>
      </c>
      <c r="T82" s="47"/>
      <c r="U82" s="41">
        <f t="shared" si="33"/>
        <v>7.0236854733169274</v>
      </c>
      <c r="V82" s="16"/>
      <c r="W82" s="27">
        <f t="shared" si="34"/>
        <v>7.0331004129229653</v>
      </c>
      <c r="Y82" s="41">
        <f t="shared" si="35"/>
        <v>-9.4149396060378976E-3</v>
      </c>
      <c r="Z82" s="41">
        <f t="shared" si="37"/>
        <v>3.405634468972709E-2</v>
      </c>
      <c r="AD82" s="48"/>
      <c r="AE82" s="43">
        <f t="shared" si="46"/>
        <v>7.0910000000000011</v>
      </c>
      <c r="AF82" s="44">
        <f t="shared" si="24"/>
        <v>9.060353193998566E-2</v>
      </c>
      <c r="AG82" s="16">
        <f t="shared" si="25"/>
        <v>7.2722070638799723</v>
      </c>
      <c r="AH82" s="16">
        <f t="shared" si="26"/>
        <v>6.9097929361200299</v>
      </c>
      <c r="AI82" s="49"/>
    </row>
    <row r="83" spans="1:35" x14ac:dyDescent="0.2">
      <c r="A83" s="14" t="s">
        <v>22</v>
      </c>
      <c r="B83" s="15">
        <v>41022</v>
      </c>
      <c r="C83" s="16">
        <v>6.83</v>
      </c>
      <c r="D83" s="16">
        <v>6.76</v>
      </c>
      <c r="E83" s="16">
        <v>6.94</v>
      </c>
      <c r="F83" s="16">
        <f t="shared" si="38"/>
        <v>-0.11000000000000032</v>
      </c>
      <c r="G83" s="14" t="str">
        <f t="shared" si="39"/>
        <v/>
      </c>
      <c r="H83" s="14">
        <f t="shared" si="40"/>
        <v>0.11000000000000032</v>
      </c>
      <c r="I83" s="16">
        <f t="shared" si="42"/>
        <v>12.765957446808599</v>
      </c>
      <c r="K83" s="46"/>
      <c r="L83" s="16">
        <f t="shared" si="43"/>
        <v>7.12</v>
      </c>
      <c r="M83" s="16">
        <f t="shared" si="44"/>
        <v>6.83</v>
      </c>
      <c r="N83" s="28">
        <f t="shared" si="45"/>
        <v>0</v>
      </c>
      <c r="O83" s="28">
        <f t="shared" si="47"/>
        <v>0</v>
      </c>
      <c r="P83" s="28">
        <f t="shared" si="48"/>
        <v>0</v>
      </c>
      <c r="Q83" s="28">
        <f t="shared" si="17"/>
        <v>2.8985507246376906E-2</v>
      </c>
      <c r="T83" s="47"/>
      <c r="U83" s="41">
        <f t="shared" si="33"/>
        <v>6.9938877081912469</v>
      </c>
      <c r="V83" s="16"/>
      <c r="W83" s="27">
        <f t="shared" si="34"/>
        <v>7.0180559378916341</v>
      </c>
      <c r="Y83" s="41">
        <f t="shared" si="35"/>
        <v>-2.4168229700387123E-2</v>
      </c>
      <c r="Z83" s="41">
        <f t="shared" si="37"/>
        <v>2.823388725071567E-2</v>
      </c>
      <c r="AD83" s="48"/>
      <c r="AE83" s="43">
        <f t="shared" si="46"/>
        <v>7.0740000000000007</v>
      </c>
      <c r="AF83" s="44">
        <f t="shared" si="24"/>
        <v>0.10494760597555335</v>
      </c>
      <c r="AG83" s="16">
        <f t="shared" si="25"/>
        <v>7.2838952119511076</v>
      </c>
      <c r="AH83" s="16">
        <f t="shared" si="26"/>
        <v>6.8641047880488939</v>
      </c>
      <c r="AI83" s="49"/>
    </row>
    <row r="84" spans="1:35" x14ac:dyDescent="0.2">
      <c r="A84" s="14" t="s">
        <v>22</v>
      </c>
      <c r="B84" s="15">
        <v>41023</v>
      </c>
      <c r="C84" s="16">
        <v>6.85</v>
      </c>
      <c r="D84" s="16">
        <v>6.78</v>
      </c>
      <c r="E84" s="16">
        <v>6.9</v>
      </c>
      <c r="F84" s="16">
        <f t="shared" si="38"/>
        <v>1.9999999999999574E-2</v>
      </c>
      <c r="G84" s="14">
        <f t="shared" si="39"/>
        <v>1.9999999999999574E-2</v>
      </c>
      <c r="H84" s="14" t="str">
        <f t="shared" si="40"/>
        <v/>
      </c>
      <c r="I84" s="16">
        <f t="shared" si="42"/>
        <v>19.512195121951237</v>
      </c>
      <c r="K84" s="46"/>
      <c r="L84" s="16">
        <f t="shared" si="43"/>
        <v>7.12</v>
      </c>
      <c r="M84" s="16">
        <f t="shared" si="44"/>
        <v>6.83</v>
      </c>
      <c r="N84" s="28">
        <f t="shared" si="45"/>
        <v>6.8965517241377838E-2</v>
      </c>
      <c r="O84" s="28">
        <f t="shared" si="47"/>
        <v>2.2988505747125947E-2</v>
      </c>
      <c r="P84" s="28">
        <f t="shared" si="48"/>
        <v>2.2988505747125947E-2</v>
      </c>
      <c r="Q84" s="28">
        <f t="shared" si="17"/>
        <v>3.0684657671164482E-2</v>
      </c>
      <c r="T84" s="47"/>
      <c r="U84" s="41">
        <f t="shared" si="33"/>
        <v>6.9717511377002852</v>
      </c>
      <c r="V84" s="16"/>
      <c r="W84" s="27">
        <f t="shared" si="34"/>
        <v>7.0056073498996607</v>
      </c>
      <c r="Y84" s="41">
        <f t="shared" si="35"/>
        <v>-3.3856212199375513E-2</v>
      </c>
      <c r="Z84" s="41">
        <f t="shared" si="37"/>
        <v>2.2024877305706552E-2</v>
      </c>
      <c r="AD84" s="48"/>
      <c r="AE84" s="43">
        <f t="shared" si="46"/>
        <v>7.0549999999999997</v>
      </c>
      <c r="AF84" s="44">
        <f t="shared" si="24"/>
        <v>0.10929318368498561</v>
      </c>
      <c r="AG84" s="16">
        <f t="shared" si="25"/>
        <v>7.2735863673699708</v>
      </c>
      <c r="AH84" s="16">
        <f t="shared" si="26"/>
        <v>6.8364136326300287</v>
      </c>
      <c r="AI84" s="49"/>
    </row>
    <row r="85" spans="1:35" x14ac:dyDescent="0.2">
      <c r="A85" s="14" t="s">
        <v>22</v>
      </c>
      <c r="B85" s="15">
        <v>41024</v>
      </c>
      <c r="C85" s="16">
        <v>6.86</v>
      </c>
      <c r="D85" s="16">
        <v>6.85</v>
      </c>
      <c r="E85" s="16">
        <v>6.92</v>
      </c>
      <c r="F85" s="16">
        <f t="shared" si="38"/>
        <v>1.0000000000000675E-2</v>
      </c>
      <c r="G85" s="14">
        <f t="shared" si="39"/>
        <v>1.0000000000000675E-2</v>
      </c>
      <c r="H85" s="14" t="str">
        <f t="shared" si="40"/>
        <v/>
      </c>
      <c r="I85" s="16">
        <f t="shared" si="42"/>
        <v>17.500000000000043</v>
      </c>
      <c r="K85" s="46"/>
      <c r="L85" s="16">
        <f t="shared" si="43"/>
        <v>7.12</v>
      </c>
      <c r="M85" s="16">
        <f t="shared" si="44"/>
        <v>6.83</v>
      </c>
      <c r="N85" s="28">
        <f t="shared" si="45"/>
        <v>0.10344827586206981</v>
      </c>
      <c r="O85" s="28">
        <f t="shared" si="47"/>
        <v>5.7471264367815883E-2</v>
      </c>
      <c r="P85" s="28">
        <f t="shared" si="48"/>
        <v>5.7471264367815883E-2</v>
      </c>
      <c r="Q85" s="28">
        <f t="shared" si="17"/>
        <v>3.3483258370814561E-2</v>
      </c>
      <c r="T85" s="47"/>
      <c r="U85" s="41">
        <f t="shared" si="33"/>
        <v>6.9545586549771645</v>
      </c>
      <c r="V85" s="16"/>
      <c r="W85" s="27">
        <f t="shared" si="34"/>
        <v>6.994821620277464</v>
      </c>
      <c r="Y85" s="41">
        <f t="shared" si="35"/>
        <v>-4.0262965300299491E-2</v>
      </c>
      <c r="Z85" s="41">
        <f t="shared" si="37"/>
        <v>1.5796093045105947E-2</v>
      </c>
      <c r="AD85" s="48"/>
      <c r="AE85" s="43">
        <f t="shared" si="46"/>
        <v>7.0380000000000011</v>
      </c>
      <c r="AF85" s="44">
        <f t="shared" si="24"/>
        <v>0.11183022847155411</v>
      </c>
      <c r="AG85" s="16">
        <f t="shared" si="25"/>
        <v>7.2616604569431091</v>
      </c>
      <c r="AH85" s="16">
        <f t="shared" si="26"/>
        <v>6.8143395430568932</v>
      </c>
      <c r="AI85" s="49"/>
    </row>
    <row r="86" spans="1:35" x14ac:dyDescent="0.2">
      <c r="A86" s="14" t="s">
        <v>22</v>
      </c>
      <c r="B86" s="15">
        <v>41025</v>
      </c>
      <c r="C86" s="16">
        <v>6.88</v>
      </c>
      <c r="D86" s="16">
        <v>6.83</v>
      </c>
      <c r="E86" s="16">
        <v>6.9</v>
      </c>
      <c r="F86" s="16">
        <f t="shared" si="38"/>
        <v>1.9999999999999574E-2</v>
      </c>
      <c r="G86" s="14">
        <f t="shared" si="39"/>
        <v>1.9999999999999574E-2</v>
      </c>
      <c r="H86" s="14" t="str">
        <f t="shared" si="40"/>
        <v/>
      </c>
      <c r="I86" s="16">
        <f t="shared" si="42"/>
        <v>21.428571428571402</v>
      </c>
      <c r="K86" s="46"/>
      <c r="L86" s="16">
        <f t="shared" si="43"/>
        <v>7.12</v>
      </c>
      <c r="M86" s="16">
        <f t="shared" si="44"/>
        <v>6.83</v>
      </c>
      <c r="N86" s="28">
        <f t="shared" si="45"/>
        <v>0.17241379310344765</v>
      </c>
      <c r="O86" s="28">
        <f t="shared" si="47"/>
        <v>0.11494252873563177</v>
      </c>
      <c r="P86" s="28">
        <f t="shared" si="48"/>
        <v>0.11494252873563177</v>
      </c>
      <c r="Q86" s="28">
        <f t="shared" ref="Q86:Q149" si="49">AVERAGE(P82:P86)</f>
        <v>4.7776111944027824E-2</v>
      </c>
      <c r="T86" s="47"/>
      <c r="U86" s="41">
        <f t="shared" si="33"/>
        <v>6.9430880926729852</v>
      </c>
      <c r="V86" s="16"/>
      <c r="W86" s="27">
        <f t="shared" si="34"/>
        <v>6.9863163150717256</v>
      </c>
      <c r="Y86" s="41">
        <f t="shared" si="35"/>
        <v>-4.3228222398740357E-2</v>
      </c>
      <c r="Z86" s="41">
        <f t="shared" si="37"/>
        <v>9.8936615007213166E-3</v>
      </c>
      <c r="AD86" s="48"/>
      <c r="AE86" s="43">
        <f t="shared" si="46"/>
        <v>7.0229999999999988</v>
      </c>
      <c r="AF86" s="44">
        <f t="shared" si="24"/>
        <v>0.11189727431890376</v>
      </c>
      <c r="AG86" s="16">
        <f t="shared" si="25"/>
        <v>7.2467945486378067</v>
      </c>
      <c r="AH86" s="16">
        <f t="shared" si="26"/>
        <v>6.7992054513621909</v>
      </c>
      <c r="AI86" s="49"/>
    </row>
    <row r="87" spans="1:35" x14ac:dyDescent="0.2">
      <c r="A87" s="14" t="s">
        <v>22</v>
      </c>
      <c r="B87" s="15">
        <v>41026</v>
      </c>
      <c r="C87" s="16">
        <v>6.9</v>
      </c>
      <c r="D87" s="16">
        <v>6.85</v>
      </c>
      <c r="E87" s="16">
        <v>6.93</v>
      </c>
      <c r="F87" s="16">
        <f t="shared" si="38"/>
        <v>2.0000000000000462E-2</v>
      </c>
      <c r="G87" s="14">
        <f t="shared" si="39"/>
        <v>2.0000000000000462E-2</v>
      </c>
      <c r="H87" s="14" t="str">
        <f t="shared" si="40"/>
        <v/>
      </c>
      <c r="I87" s="16">
        <f t="shared" si="42"/>
        <v>25.000000000000043</v>
      </c>
      <c r="K87" s="46"/>
      <c r="L87" s="16">
        <f t="shared" si="43"/>
        <v>7.03</v>
      </c>
      <c r="M87" s="16">
        <f t="shared" si="44"/>
        <v>6.83</v>
      </c>
      <c r="N87" s="28">
        <f t="shared" si="45"/>
        <v>0.35000000000000109</v>
      </c>
      <c r="O87" s="28">
        <f t="shared" si="47"/>
        <v>0.20862068965517286</v>
      </c>
      <c r="P87" s="28">
        <f t="shared" si="48"/>
        <v>0.20862068965517286</v>
      </c>
      <c r="Q87" s="28">
        <f t="shared" si="49"/>
        <v>8.0804597701149297E-2</v>
      </c>
      <c r="T87" s="47"/>
      <c r="U87" s="41">
        <f t="shared" si="33"/>
        <v>6.9364591553386798</v>
      </c>
      <c r="V87" s="16"/>
      <c r="W87" s="27">
        <f t="shared" si="34"/>
        <v>6.9799225139553016</v>
      </c>
      <c r="Y87" s="41">
        <f t="shared" si="35"/>
        <v>-4.3463358616621761E-2</v>
      </c>
      <c r="Z87" s="41">
        <f t="shared" si="37"/>
        <v>4.5579594889870083E-3</v>
      </c>
      <c r="AD87" s="48"/>
      <c r="AE87" s="43">
        <f t="shared" si="46"/>
        <v>7.0090000000000003</v>
      </c>
      <c r="AF87" s="44">
        <f t="shared" si="24"/>
        <v>0.10885311203635843</v>
      </c>
      <c r="AG87" s="16">
        <f t="shared" si="25"/>
        <v>7.2267062240727169</v>
      </c>
      <c r="AH87" s="16">
        <f t="shared" si="26"/>
        <v>6.7912937759272838</v>
      </c>
      <c r="AI87" s="49"/>
    </row>
    <row r="88" spans="1:35" x14ac:dyDescent="0.2">
      <c r="A88" s="14" t="s">
        <v>22</v>
      </c>
      <c r="B88" s="15">
        <v>41029</v>
      </c>
      <c r="C88" s="16">
        <v>6.91</v>
      </c>
      <c r="D88" s="16">
        <v>6.9</v>
      </c>
      <c r="E88" s="16">
        <v>6.94</v>
      </c>
      <c r="F88" s="16">
        <f t="shared" si="38"/>
        <v>9.9999999999997868E-3</v>
      </c>
      <c r="G88" s="14">
        <f t="shared" si="39"/>
        <v>9.9999999999997868E-3</v>
      </c>
      <c r="H88" s="14" t="str">
        <f t="shared" si="40"/>
        <v/>
      </c>
      <c r="I88" s="16">
        <f t="shared" si="42"/>
        <v>36.363636363636388</v>
      </c>
      <c r="K88" s="46"/>
      <c r="L88" s="16">
        <f t="shared" si="43"/>
        <v>7.03</v>
      </c>
      <c r="M88" s="16">
        <f t="shared" si="44"/>
        <v>6.83</v>
      </c>
      <c r="N88" s="28">
        <f t="shared" si="45"/>
        <v>0.4</v>
      </c>
      <c r="O88" s="28">
        <f t="shared" si="47"/>
        <v>0.30747126436781624</v>
      </c>
      <c r="P88" s="28">
        <f t="shared" si="48"/>
        <v>0.30747126436781624</v>
      </c>
      <c r="Q88" s="28">
        <f t="shared" si="49"/>
        <v>0.14229885057471253</v>
      </c>
      <c r="T88" s="47"/>
      <c r="U88" s="41">
        <f t="shared" si="33"/>
        <v>6.9323885160558056</v>
      </c>
      <c r="V88" s="16"/>
      <c r="W88" s="27">
        <f t="shared" si="34"/>
        <v>6.9747430684771317</v>
      </c>
      <c r="Y88" s="41">
        <f t="shared" si="35"/>
        <v>-4.2354552421326019E-2</v>
      </c>
      <c r="Z88" s="41">
        <f t="shared" si="37"/>
        <v>-1.3329170204429489E-4</v>
      </c>
      <c r="AD88" s="48"/>
      <c r="AE88" s="43">
        <f t="shared" si="46"/>
        <v>6.9929999999999994</v>
      </c>
      <c r="AF88" s="44">
        <f t="shared" si="24"/>
        <v>9.8188594042281668E-2</v>
      </c>
      <c r="AG88" s="16">
        <f t="shared" si="25"/>
        <v>7.1893771880845625</v>
      </c>
      <c r="AH88" s="16">
        <f t="shared" si="26"/>
        <v>6.7966228119154364</v>
      </c>
      <c r="AI88" s="49"/>
    </row>
    <row r="89" spans="1:35" x14ac:dyDescent="0.2">
      <c r="A89" s="14" t="s">
        <v>22</v>
      </c>
      <c r="B89" s="15">
        <v>41030</v>
      </c>
      <c r="C89" s="16">
        <v>6.91</v>
      </c>
      <c r="D89" s="16">
        <v>6.91</v>
      </c>
      <c r="E89" s="16">
        <v>6.91</v>
      </c>
      <c r="F89" s="16">
        <f t="shared" si="38"/>
        <v>0</v>
      </c>
      <c r="G89" s="14" t="str">
        <f t="shared" si="39"/>
        <v/>
      </c>
      <c r="H89" s="14" t="str">
        <f t="shared" si="40"/>
        <v/>
      </c>
      <c r="I89" s="16">
        <f t="shared" si="42"/>
        <v>36.363636363636388</v>
      </c>
      <c r="K89" s="46"/>
      <c r="L89" s="16">
        <f t="shared" si="43"/>
        <v>7.03</v>
      </c>
      <c r="M89" s="16">
        <f t="shared" si="44"/>
        <v>6.83</v>
      </c>
      <c r="N89" s="28">
        <f t="shared" si="45"/>
        <v>0.4</v>
      </c>
      <c r="O89" s="28">
        <f t="shared" si="47"/>
        <v>0.38333333333333375</v>
      </c>
      <c r="P89" s="28">
        <f t="shared" si="48"/>
        <v>0.38333333333333375</v>
      </c>
      <c r="Q89" s="28">
        <f t="shared" si="49"/>
        <v>0.21436781609195413</v>
      </c>
      <c r="T89" s="47"/>
      <c r="U89" s="41">
        <f t="shared" si="33"/>
        <v>6.9289441289702971</v>
      </c>
      <c r="V89" s="16"/>
      <c r="W89" s="27">
        <f t="shared" si="34"/>
        <v>6.969947285626974</v>
      </c>
      <c r="Y89" s="41">
        <f t="shared" si="35"/>
        <v>-4.1003156656676865E-2</v>
      </c>
      <c r="Z89" s="41">
        <f t="shared" si="37"/>
        <v>-4.220278197507552E-3</v>
      </c>
      <c r="AD89" s="48"/>
      <c r="AE89" s="43">
        <f t="shared" si="46"/>
        <v>6.9794999999999989</v>
      </c>
      <c r="AF89" s="44">
        <f t="shared" si="24"/>
        <v>8.974825903603921E-2</v>
      </c>
      <c r="AG89" s="16">
        <f t="shared" si="25"/>
        <v>7.1589965180720769</v>
      </c>
      <c r="AH89" s="16">
        <f t="shared" si="26"/>
        <v>6.8000034819279209</v>
      </c>
      <c r="AI89" s="49"/>
    </row>
    <row r="90" spans="1:35" x14ac:dyDescent="0.2">
      <c r="A90" s="14" t="s">
        <v>22</v>
      </c>
      <c r="B90" s="15">
        <v>41031</v>
      </c>
      <c r="C90" s="16">
        <v>6.95</v>
      </c>
      <c r="D90" s="16">
        <v>6.88</v>
      </c>
      <c r="E90" s="16">
        <v>6.95</v>
      </c>
      <c r="F90" s="16">
        <f t="shared" si="38"/>
        <v>4.0000000000000036E-2</v>
      </c>
      <c r="G90" s="14">
        <f t="shared" si="39"/>
        <v>4.0000000000000036E-2</v>
      </c>
      <c r="H90" s="14" t="str">
        <f t="shared" si="40"/>
        <v/>
      </c>
      <c r="I90" s="16">
        <f t="shared" si="42"/>
        <v>41.666666666666728</v>
      </c>
      <c r="K90" s="46"/>
      <c r="L90" s="16">
        <f t="shared" si="43"/>
        <v>7.03</v>
      </c>
      <c r="M90" s="16">
        <f t="shared" si="44"/>
        <v>6.83</v>
      </c>
      <c r="N90" s="28">
        <f t="shared" si="45"/>
        <v>0.6</v>
      </c>
      <c r="O90" s="28">
        <f t="shared" si="47"/>
        <v>0.46666666666666662</v>
      </c>
      <c r="P90" s="28">
        <f t="shared" si="48"/>
        <v>0.46666666666666662</v>
      </c>
      <c r="Q90" s="28">
        <f t="shared" si="49"/>
        <v>0.29620689655172422</v>
      </c>
      <c r="T90" s="47"/>
      <c r="U90" s="41">
        <f t="shared" si="33"/>
        <v>6.9321834937440974</v>
      </c>
      <c r="V90" s="16"/>
      <c r="W90" s="27">
        <f t="shared" si="34"/>
        <v>6.9684697089138652</v>
      </c>
      <c r="Y90" s="41">
        <f t="shared" si="35"/>
        <v>-3.6286215169767821E-2</v>
      </c>
      <c r="Z90" s="41">
        <f t="shared" si="37"/>
        <v>-7.4268718947335787E-3</v>
      </c>
      <c r="AD90" s="48"/>
      <c r="AE90" s="43">
        <f t="shared" si="46"/>
        <v>6.9719999999999986</v>
      </c>
      <c r="AF90" s="44">
        <f t="shared" si="24"/>
        <v>8.5533619121372376E-2</v>
      </c>
      <c r="AG90" s="16">
        <f t="shared" si="25"/>
        <v>7.1430672382427431</v>
      </c>
      <c r="AH90" s="16">
        <f t="shared" si="26"/>
        <v>6.8009327617572541</v>
      </c>
      <c r="AI90" s="49"/>
    </row>
    <row r="91" spans="1:35" x14ac:dyDescent="0.2">
      <c r="A91" s="14" t="s">
        <v>22</v>
      </c>
      <c r="B91" s="15">
        <v>41032</v>
      </c>
      <c r="C91" s="16">
        <v>6.92</v>
      </c>
      <c r="D91" s="16">
        <v>6.85</v>
      </c>
      <c r="E91" s="16">
        <v>6.94</v>
      </c>
      <c r="F91" s="16">
        <f t="shared" si="38"/>
        <v>-3.0000000000000249E-2</v>
      </c>
      <c r="G91" s="14" t="str">
        <f t="shared" si="39"/>
        <v/>
      </c>
      <c r="H91" s="14">
        <f t="shared" si="40"/>
        <v>3.0000000000000249E-2</v>
      </c>
      <c r="I91" s="16">
        <f t="shared" si="42"/>
        <v>38.461538461538495</v>
      </c>
      <c r="K91" s="46"/>
      <c r="L91" s="16">
        <f t="shared" si="43"/>
        <v>7.03</v>
      </c>
      <c r="M91" s="16">
        <f t="shared" si="44"/>
        <v>6.83</v>
      </c>
      <c r="N91" s="28">
        <f t="shared" si="45"/>
        <v>0.4499999999999989</v>
      </c>
      <c r="O91" s="28">
        <f t="shared" si="47"/>
        <v>0.48333333333333295</v>
      </c>
      <c r="P91" s="28">
        <f t="shared" si="48"/>
        <v>0.48333333333333295</v>
      </c>
      <c r="Q91" s="28">
        <f t="shared" si="49"/>
        <v>0.36988505747126449</v>
      </c>
      <c r="T91" s="47"/>
      <c r="U91" s="41">
        <f t="shared" si="33"/>
        <v>6.9303091100911596</v>
      </c>
      <c r="V91" s="16"/>
      <c r="W91" s="27">
        <f t="shared" si="34"/>
        <v>6.9648793601054306</v>
      </c>
      <c r="Y91" s="41">
        <f t="shared" si="35"/>
        <v>-3.4570250014271053E-2</v>
      </c>
      <c r="Z91" s="41">
        <f t="shared" si="37"/>
        <v>-1.0141209706687327E-2</v>
      </c>
      <c r="AD91" s="48"/>
      <c r="AE91" s="43">
        <f t="shared" si="46"/>
        <v>6.961999999999998</v>
      </c>
      <c r="AF91" s="44">
        <f t="shared" si="24"/>
        <v>7.9094879733140749E-2</v>
      </c>
      <c r="AG91" s="16">
        <f t="shared" si="25"/>
        <v>7.1201897594662791</v>
      </c>
      <c r="AH91" s="16">
        <f t="shared" si="26"/>
        <v>6.8038102405337169</v>
      </c>
      <c r="AI91" s="49"/>
    </row>
    <row r="92" spans="1:35" x14ac:dyDescent="0.2">
      <c r="A92" s="14" t="s">
        <v>22</v>
      </c>
      <c r="B92" s="15">
        <v>41033</v>
      </c>
      <c r="C92" s="16">
        <v>6.82</v>
      </c>
      <c r="D92" s="16">
        <v>6.8</v>
      </c>
      <c r="E92" s="16">
        <v>6.94</v>
      </c>
      <c r="F92" s="16">
        <f t="shared" si="38"/>
        <v>-9.9999999999999645E-2</v>
      </c>
      <c r="G92" s="14" t="str">
        <f t="shared" si="39"/>
        <v/>
      </c>
      <c r="H92" s="14">
        <f t="shared" si="40"/>
        <v>9.9999999999999645E-2</v>
      </c>
      <c r="I92" s="16">
        <f t="shared" si="42"/>
        <v>31.250000000000043</v>
      </c>
      <c r="K92" s="46"/>
      <c r="L92" s="16">
        <f t="shared" si="43"/>
        <v>7.03</v>
      </c>
      <c r="M92" s="16">
        <f t="shared" si="44"/>
        <v>6.82</v>
      </c>
      <c r="N92" s="28">
        <f t="shared" si="45"/>
        <v>0</v>
      </c>
      <c r="O92" s="28">
        <f t="shared" si="47"/>
        <v>0.34999999999999964</v>
      </c>
      <c r="P92" s="28">
        <f t="shared" si="48"/>
        <v>0.34999999999999964</v>
      </c>
      <c r="Q92" s="28">
        <f t="shared" si="49"/>
        <v>0.39816091954022986</v>
      </c>
      <c r="T92" s="47"/>
      <c r="U92" s="41">
        <f t="shared" si="33"/>
        <v>6.9133384777694431</v>
      </c>
      <c r="V92" s="16"/>
      <c r="W92" s="27">
        <f t="shared" si="34"/>
        <v>6.9541475556531767</v>
      </c>
      <c r="Y92" s="41">
        <f t="shared" si="35"/>
        <v>-4.0809077883733558E-2</v>
      </c>
      <c r="Z92" s="41">
        <f t="shared" si="37"/>
        <v>-1.320799652439195E-2</v>
      </c>
      <c r="AD92" s="48"/>
      <c r="AE92" s="43">
        <f t="shared" si="46"/>
        <v>6.9469999999999983</v>
      </c>
      <c r="AF92" s="44">
        <f t="shared" si="24"/>
        <v>7.6098620224022417E-2</v>
      </c>
      <c r="AG92" s="16">
        <f t="shared" si="25"/>
        <v>7.099197240448043</v>
      </c>
      <c r="AH92" s="16">
        <f t="shared" si="26"/>
        <v>6.7948027595519536</v>
      </c>
      <c r="AI92" s="49"/>
    </row>
    <row r="93" spans="1:35" x14ac:dyDescent="0.2">
      <c r="A93" s="14" t="s">
        <v>22</v>
      </c>
      <c r="B93" s="15">
        <v>41036</v>
      </c>
      <c r="C93" s="16">
        <v>6.82</v>
      </c>
      <c r="D93" s="16">
        <v>6.7</v>
      </c>
      <c r="E93" s="16">
        <v>6.85</v>
      </c>
      <c r="F93" s="16">
        <f t="shared" si="38"/>
        <v>0</v>
      </c>
      <c r="G93" s="14" t="str">
        <f t="shared" si="39"/>
        <v/>
      </c>
      <c r="H93" s="14" t="str">
        <f t="shared" si="40"/>
        <v/>
      </c>
      <c r="I93" s="16">
        <f t="shared" si="42"/>
        <v>31.250000000000043</v>
      </c>
      <c r="K93" s="46"/>
      <c r="L93" s="16">
        <f t="shared" si="43"/>
        <v>7.03</v>
      </c>
      <c r="M93" s="16">
        <f t="shared" si="44"/>
        <v>6.82</v>
      </c>
      <c r="N93" s="28">
        <f t="shared" si="45"/>
        <v>0</v>
      </c>
      <c r="O93" s="28">
        <f t="shared" si="47"/>
        <v>0.14999999999999963</v>
      </c>
      <c r="P93" s="28">
        <f t="shared" si="48"/>
        <v>0.14999999999999963</v>
      </c>
      <c r="Q93" s="28">
        <f t="shared" si="49"/>
        <v>0.36666666666666653</v>
      </c>
      <c r="T93" s="47"/>
      <c r="U93" s="41">
        <f t="shared" si="33"/>
        <v>6.89897871195876</v>
      </c>
      <c r="V93" s="16"/>
      <c r="W93" s="27">
        <f t="shared" si="34"/>
        <v>6.9442106996788677</v>
      </c>
      <c r="Y93" s="41">
        <f t="shared" si="35"/>
        <v>-4.5231987720107725E-2</v>
      </c>
      <c r="Z93" s="41">
        <f t="shared" si="37"/>
        <v>-1.641039564396353E-2</v>
      </c>
      <c r="AD93" s="48"/>
      <c r="AE93" s="43">
        <f t="shared" si="46"/>
        <v>6.9319999999999995</v>
      </c>
      <c r="AF93" s="44">
        <f t="shared" si="24"/>
        <v>6.9828361000384295E-2</v>
      </c>
      <c r="AG93" s="16">
        <f t="shared" si="25"/>
        <v>7.0716567220007684</v>
      </c>
      <c r="AH93" s="16">
        <f t="shared" si="26"/>
        <v>6.7923432779992305</v>
      </c>
      <c r="AI93" s="49"/>
    </row>
    <row r="94" spans="1:35" x14ac:dyDescent="0.2">
      <c r="A94" s="14" t="s">
        <v>22</v>
      </c>
      <c r="B94" s="15">
        <v>41037</v>
      </c>
      <c r="C94" s="16">
        <v>6.8</v>
      </c>
      <c r="D94" s="16">
        <v>6.76</v>
      </c>
      <c r="E94" s="16">
        <v>6.84</v>
      </c>
      <c r="F94" s="16">
        <f t="shared" si="38"/>
        <v>-2.0000000000000462E-2</v>
      </c>
      <c r="G94" s="14" t="str">
        <f t="shared" si="39"/>
        <v/>
      </c>
      <c r="H94" s="14">
        <f t="shared" si="40"/>
        <v>2.0000000000000462E-2</v>
      </c>
      <c r="I94" s="16">
        <f t="shared" si="42"/>
        <v>25.531914893617</v>
      </c>
      <c r="K94" s="46"/>
      <c r="L94" s="16">
        <f t="shared" si="43"/>
        <v>7</v>
      </c>
      <c r="M94" s="16">
        <f t="shared" si="44"/>
        <v>6.8</v>
      </c>
      <c r="N94" s="28">
        <f t="shared" si="45"/>
        <v>0</v>
      </c>
      <c r="O94" s="28">
        <f t="shared" si="47"/>
        <v>0</v>
      </c>
      <c r="P94" s="28">
        <f t="shared" si="48"/>
        <v>0</v>
      </c>
      <c r="Q94" s="28">
        <f t="shared" si="49"/>
        <v>0.28999999999999976</v>
      </c>
      <c r="T94" s="47"/>
      <c r="U94" s="41">
        <f t="shared" si="33"/>
        <v>6.8837512178112581</v>
      </c>
      <c r="V94" s="16"/>
      <c r="W94" s="27">
        <f t="shared" si="34"/>
        <v>6.9335284256285812</v>
      </c>
      <c r="Y94" s="41">
        <f t="shared" si="35"/>
        <v>-4.9777207817323088E-2</v>
      </c>
      <c r="Z94" s="41">
        <f t="shared" si="37"/>
        <v>-1.9747076861299485E-2</v>
      </c>
      <c r="AD94" s="48"/>
      <c r="AE94" s="43">
        <f t="shared" si="46"/>
        <v>6.9219999999999997</v>
      </c>
      <c r="AF94" s="44">
        <f t="shared" si="24"/>
        <v>7.3593477971896373E-2</v>
      </c>
      <c r="AG94" s="16">
        <f t="shared" si="25"/>
        <v>7.0691869559437928</v>
      </c>
      <c r="AH94" s="16">
        <f t="shared" si="26"/>
        <v>6.7748130440562067</v>
      </c>
      <c r="AI94" s="49"/>
    </row>
    <row r="95" spans="1:35" x14ac:dyDescent="0.2">
      <c r="A95" s="14" t="s">
        <v>22</v>
      </c>
      <c r="B95" s="15">
        <v>41038</v>
      </c>
      <c r="C95" s="16">
        <v>6.75</v>
      </c>
      <c r="D95" s="16">
        <v>6.75</v>
      </c>
      <c r="E95" s="16">
        <v>6.84</v>
      </c>
      <c r="F95" s="16">
        <f t="shared" si="38"/>
        <v>-4.9999999999999822E-2</v>
      </c>
      <c r="G95" s="14" t="str">
        <f t="shared" si="39"/>
        <v/>
      </c>
      <c r="H95" s="14">
        <f t="shared" si="40"/>
        <v>4.9999999999999822E-2</v>
      </c>
      <c r="I95" s="16">
        <f t="shared" si="42"/>
        <v>24.489795918367363</v>
      </c>
      <c r="K95" s="46"/>
      <c r="L95" s="16">
        <f t="shared" si="43"/>
        <v>6.95</v>
      </c>
      <c r="M95" s="16">
        <f t="shared" si="44"/>
        <v>6.75</v>
      </c>
      <c r="N95" s="28">
        <f t="shared" si="45"/>
        <v>0</v>
      </c>
      <c r="O95" s="28">
        <f t="shared" si="47"/>
        <v>0</v>
      </c>
      <c r="P95" s="28">
        <f t="shared" si="48"/>
        <v>0</v>
      </c>
      <c r="Q95" s="28">
        <f t="shared" si="49"/>
        <v>0.19666666666666646</v>
      </c>
      <c r="T95" s="47"/>
      <c r="U95" s="41">
        <f t="shared" si="33"/>
        <v>6.8631741073787564</v>
      </c>
      <c r="V95" s="16"/>
      <c r="W95" s="27">
        <f t="shared" si="34"/>
        <v>6.9199337274338717</v>
      </c>
      <c r="Y95" s="41">
        <f t="shared" si="35"/>
        <v>-5.6759620055115256E-2</v>
      </c>
      <c r="Z95" s="41">
        <f t="shared" si="37"/>
        <v>-2.3448331180681063E-2</v>
      </c>
      <c r="AD95" s="48"/>
      <c r="AE95" s="43">
        <f t="shared" si="46"/>
        <v>6.9094999999999995</v>
      </c>
      <c r="AF95" s="44">
        <f t="shared" si="24"/>
        <v>8.0216893482607493E-2</v>
      </c>
      <c r="AG95" s="16">
        <f t="shared" si="25"/>
        <v>7.0699337869652146</v>
      </c>
      <c r="AH95" s="16">
        <f t="shared" si="26"/>
        <v>6.7490662130347845</v>
      </c>
      <c r="AI95" s="49"/>
    </row>
    <row r="96" spans="1:35" x14ac:dyDescent="0.2">
      <c r="A96" s="14" t="s">
        <v>22</v>
      </c>
      <c r="B96" s="15">
        <v>41039</v>
      </c>
      <c r="C96" s="16">
        <v>6.81</v>
      </c>
      <c r="D96" s="16">
        <v>6.75</v>
      </c>
      <c r="E96" s="16">
        <v>6.82</v>
      </c>
      <c r="F96" s="16">
        <f t="shared" si="38"/>
        <v>5.9999999999999609E-2</v>
      </c>
      <c r="G96" s="14">
        <f t="shared" si="39"/>
        <v>5.9999999999999609E-2</v>
      </c>
      <c r="H96" s="14" t="str">
        <f t="shared" si="40"/>
        <v/>
      </c>
      <c r="I96" s="16">
        <f t="shared" si="42"/>
        <v>36.734693877550946</v>
      </c>
      <c r="K96" s="46"/>
      <c r="L96" s="16">
        <f t="shared" si="43"/>
        <v>6.95</v>
      </c>
      <c r="M96" s="16">
        <f t="shared" si="44"/>
        <v>6.75</v>
      </c>
      <c r="N96" s="28">
        <f t="shared" si="45"/>
        <v>0.29999999999999777</v>
      </c>
      <c r="O96" s="28">
        <f t="shared" si="47"/>
        <v>9.9999999999999256E-2</v>
      </c>
      <c r="P96" s="28">
        <f t="shared" si="48"/>
        <v>9.9999999999999256E-2</v>
      </c>
      <c r="Q96" s="28">
        <f t="shared" si="49"/>
        <v>0.1199999999999997</v>
      </c>
      <c r="T96" s="47"/>
      <c r="U96" s="41">
        <f t="shared" si="33"/>
        <v>6.8549934754743322</v>
      </c>
      <c r="V96" s="16"/>
      <c r="W96" s="27">
        <f t="shared" si="34"/>
        <v>6.9117904883646961</v>
      </c>
      <c r="Y96" s="41">
        <f t="shared" si="35"/>
        <v>-5.6797012890363874E-2</v>
      </c>
      <c r="Z96" s="41">
        <f t="shared" si="37"/>
        <v>-2.6783199351649346E-2</v>
      </c>
      <c r="AD96" s="48"/>
      <c r="AE96" s="43">
        <f t="shared" si="46"/>
        <v>6.8995000000000006</v>
      </c>
      <c r="AF96" s="44">
        <f t="shared" si="24"/>
        <v>7.9528296850869415E-2</v>
      </c>
      <c r="AG96" s="16">
        <f t="shared" si="25"/>
        <v>7.0585565937017396</v>
      </c>
      <c r="AH96" s="16">
        <f t="shared" si="26"/>
        <v>6.7404434062982617</v>
      </c>
      <c r="AI96" s="49"/>
    </row>
    <row r="97" spans="1:35" x14ac:dyDescent="0.2">
      <c r="A97" s="14" t="s">
        <v>22</v>
      </c>
      <c r="B97" s="15">
        <v>41040</v>
      </c>
      <c r="C97" s="16">
        <v>6.84</v>
      </c>
      <c r="D97" s="16">
        <v>6.74</v>
      </c>
      <c r="E97" s="16">
        <v>6.84</v>
      </c>
      <c r="F97" s="16">
        <f t="shared" si="38"/>
        <v>3.0000000000000249E-2</v>
      </c>
      <c r="G97" s="14">
        <f t="shared" si="39"/>
        <v>3.0000000000000249E-2</v>
      </c>
      <c r="H97" s="14" t="str">
        <f t="shared" si="40"/>
        <v/>
      </c>
      <c r="I97" s="16">
        <f t="shared" si="42"/>
        <v>51.219512195121929</v>
      </c>
      <c r="K97" s="46"/>
      <c r="L97" s="16">
        <f t="shared" si="43"/>
        <v>6.95</v>
      </c>
      <c r="M97" s="16">
        <f t="shared" si="44"/>
        <v>6.75</v>
      </c>
      <c r="N97" s="28">
        <f t="shared" si="45"/>
        <v>0.4499999999999989</v>
      </c>
      <c r="O97" s="28">
        <f t="shared" si="47"/>
        <v>0.24999999999999889</v>
      </c>
      <c r="P97" s="28">
        <f t="shared" si="48"/>
        <v>0.24999999999999889</v>
      </c>
      <c r="Q97" s="28">
        <f t="shared" si="49"/>
        <v>9.9999999999999561E-2</v>
      </c>
      <c r="T97" s="47"/>
      <c r="U97" s="41">
        <f t="shared" si="33"/>
        <v>6.8526867869398203</v>
      </c>
      <c r="V97" s="16"/>
      <c r="W97" s="27">
        <f t="shared" si="34"/>
        <v>6.9064726744117557</v>
      </c>
      <c r="Y97" s="41">
        <f t="shared" si="35"/>
        <v>-5.3785887471935467E-2</v>
      </c>
      <c r="Z97" s="41">
        <f t="shared" si="37"/>
        <v>-2.9483468163677959E-2</v>
      </c>
      <c r="AD97" s="48"/>
      <c r="AE97" s="43">
        <f t="shared" si="46"/>
        <v>6.891</v>
      </c>
      <c r="AF97" s="44">
        <f t="shared" si="24"/>
        <v>7.6282370178174255E-2</v>
      </c>
      <c r="AG97" s="16">
        <f t="shared" si="25"/>
        <v>7.0435647403563486</v>
      </c>
      <c r="AH97" s="16">
        <f t="shared" si="26"/>
        <v>6.7384352596436514</v>
      </c>
      <c r="AI97" s="49"/>
    </row>
    <row r="98" spans="1:35" x14ac:dyDescent="0.2">
      <c r="A98" s="14" t="s">
        <v>22</v>
      </c>
      <c r="B98" s="15">
        <v>41043</v>
      </c>
      <c r="C98" s="16">
        <v>6.76</v>
      </c>
      <c r="D98" s="16">
        <v>6.73</v>
      </c>
      <c r="E98" s="16">
        <v>6.82</v>
      </c>
      <c r="F98" s="16">
        <f t="shared" si="38"/>
        <v>-8.0000000000000071E-2</v>
      </c>
      <c r="G98" s="14" t="str">
        <f t="shared" si="39"/>
        <v/>
      </c>
      <c r="H98" s="14">
        <f t="shared" si="40"/>
        <v>8.0000000000000071E-2</v>
      </c>
      <c r="I98" s="16">
        <f t="shared" si="42"/>
        <v>40.425531914893639</v>
      </c>
      <c r="K98" s="46"/>
      <c r="L98" s="16">
        <f t="shared" si="43"/>
        <v>6.95</v>
      </c>
      <c r="M98" s="16">
        <f t="shared" si="44"/>
        <v>6.75</v>
      </c>
      <c r="N98" s="28">
        <f t="shared" si="45"/>
        <v>4.9999999999998893E-2</v>
      </c>
      <c r="O98" s="28">
        <f t="shared" si="47"/>
        <v>0.26666666666666522</v>
      </c>
      <c r="P98" s="28">
        <f t="shared" si="48"/>
        <v>0.26666666666666522</v>
      </c>
      <c r="Q98" s="28">
        <f t="shared" si="49"/>
        <v>0.12333333333333267</v>
      </c>
      <c r="T98" s="47"/>
      <c r="U98" s="41">
        <f t="shared" si="33"/>
        <v>6.838427281256771</v>
      </c>
      <c r="V98" s="16"/>
      <c r="W98" s="27">
        <f t="shared" si="34"/>
        <v>6.8956228466775524</v>
      </c>
      <c r="Y98" s="41">
        <f t="shared" si="35"/>
        <v>-5.7195565420781413E-2</v>
      </c>
      <c r="Z98" s="41">
        <f t="shared" si="37"/>
        <v>-3.2254677889388308E-2</v>
      </c>
      <c r="AD98" s="48"/>
      <c r="AE98" s="43">
        <f t="shared" si="46"/>
        <v>6.8789999999999996</v>
      </c>
      <c r="AF98" s="44">
        <f t="shared" si="24"/>
        <v>7.7064907707723965E-2</v>
      </c>
      <c r="AG98" s="16">
        <f t="shared" si="25"/>
        <v>7.0331298154154478</v>
      </c>
      <c r="AH98" s="16">
        <f t="shared" si="26"/>
        <v>6.7248701845845513</v>
      </c>
      <c r="AI98" s="49"/>
    </row>
    <row r="99" spans="1:35" x14ac:dyDescent="0.2">
      <c r="A99" s="14" t="s">
        <v>22</v>
      </c>
      <c r="B99" s="15">
        <v>41044</v>
      </c>
      <c r="C99" s="16">
        <v>6.79</v>
      </c>
      <c r="D99" s="16">
        <v>6.75</v>
      </c>
      <c r="E99" s="16">
        <v>6.79</v>
      </c>
      <c r="F99" s="16">
        <f t="shared" si="38"/>
        <v>3.0000000000000249E-2</v>
      </c>
      <c r="G99" s="14">
        <f t="shared" si="39"/>
        <v>3.0000000000000249E-2</v>
      </c>
      <c r="H99" s="14" t="str">
        <f t="shared" si="40"/>
        <v/>
      </c>
      <c r="I99" s="16">
        <f t="shared" si="42"/>
        <v>42.857142857142826</v>
      </c>
      <c r="K99" s="46"/>
      <c r="L99" s="16">
        <f t="shared" si="43"/>
        <v>6.95</v>
      </c>
      <c r="M99" s="16">
        <f t="shared" si="44"/>
        <v>6.75</v>
      </c>
      <c r="N99" s="28">
        <f t="shared" si="45"/>
        <v>0.2</v>
      </c>
      <c r="O99" s="28">
        <f t="shared" si="47"/>
        <v>0.23333333333333259</v>
      </c>
      <c r="P99" s="28">
        <f t="shared" si="48"/>
        <v>0.23333333333333259</v>
      </c>
      <c r="Q99" s="28">
        <f t="shared" si="49"/>
        <v>0.16999999999999921</v>
      </c>
      <c r="T99" s="47"/>
      <c r="U99" s="41">
        <f t="shared" si="33"/>
        <v>6.8309769302941916</v>
      </c>
      <c r="V99" s="16"/>
      <c r="W99" s="27">
        <f t="shared" si="34"/>
        <v>6.8877989321088444</v>
      </c>
      <c r="Y99" s="41">
        <f t="shared" si="35"/>
        <v>-5.6822001814652801E-2</v>
      </c>
      <c r="Z99" s="41">
        <f t="shared" si="37"/>
        <v>-3.471141028191476E-2</v>
      </c>
      <c r="AD99" s="48"/>
      <c r="AE99" s="43">
        <f t="shared" si="46"/>
        <v>6.8685</v>
      </c>
      <c r="AF99" s="44">
        <f t="shared" si="24"/>
        <v>7.4113089262288975E-2</v>
      </c>
      <c r="AG99" s="16">
        <f t="shared" si="25"/>
        <v>7.0167261785245776</v>
      </c>
      <c r="AH99" s="16">
        <f t="shared" si="26"/>
        <v>6.7202738214754225</v>
      </c>
      <c r="AI99" s="49"/>
    </row>
    <row r="100" spans="1:35" x14ac:dyDescent="0.2">
      <c r="A100" s="14" t="s">
        <v>22</v>
      </c>
      <c r="B100" s="15">
        <v>41045</v>
      </c>
      <c r="C100" s="16">
        <v>6.8</v>
      </c>
      <c r="D100" s="16">
        <v>6.75</v>
      </c>
      <c r="E100" s="16">
        <v>6.8</v>
      </c>
      <c r="F100" s="16">
        <f t="shared" si="38"/>
        <v>9.9999999999997868E-3</v>
      </c>
      <c r="G100" s="14">
        <f t="shared" si="39"/>
        <v>9.9999999999997868E-3</v>
      </c>
      <c r="H100" s="14" t="str">
        <f t="shared" si="40"/>
        <v/>
      </c>
      <c r="I100" s="16">
        <f t="shared" si="42"/>
        <v>41.666666666666671</v>
      </c>
      <c r="K100" s="46"/>
      <c r="L100" s="16">
        <f t="shared" si="43"/>
        <v>6.95</v>
      </c>
      <c r="M100" s="16">
        <f t="shared" si="44"/>
        <v>6.75</v>
      </c>
      <c r="N100" s="28">
        <f t="shared" si="45"/>
        <v>0.24999999999999889</v>
      </c>
      <c r="O100" s="28">
        <f t="shared" si="47"/>
        <v>0.16666666666666594</v>
      </c>
      <c r="P100" s="28">
        <f t="shared" si="48"/>
        <v>0.16666666666666594</v>
      </c>
      <c r="Q100" s="28">
        <f t="shared" si="49"/>
        <v>0.20333333333333239</v>
      </c>
      <c r="T100" s="47"/>
      <c r="U100" s="41">
        <f t="shared" si="33"/>
        <v>6.8262112487104698</v>
      </c>
      <c r="V100" s="16"/>
      <c r="W100" s="27">
        <f t="shared" si="34"/>
        <v>6.8812953075081893</v>
      </c>
      <c r="Y100" s="41">
        <f t="shared" si="35"/>
        <v>-5.5084058797719493E-2</v>
      </c>
      <c r="Z100" s="41">
        <f t="shared" si="37"/>
        <v>-3.6748675133495237E-2</v>
      </c>
      <c r="AD100" s="48"/>
      <c r="AE100" s="43">
        <f t="shared" si="46"/>
        <v>6.8570000000000011</v>
      </c>
      <c r="AF100" s="44">
        <f t="shared" si="24"/>
        <v>6.5505724940649365E-2</v>
      </c>
      <c r="AG100" s="16">
        <f t="shared" si="25"/>
        <v>6.9880114498812995</v>
      </c>
      <c r="AH100" s="16">
        <f t="shared" si="26"/>
        <v>6.7259885501187027</v>
      </c>
      <c r="AI100" s="49"/>
    </row>
    <row r="101" spans="1:35" x14ac:dyDescent="0.2">
      <c r="A101" s="14" t="s">
        <v>22</v>
      </c>
      <c r="B101" s="15">
        <v>41046</v>
      </c>
      <c r="C101" s="16">
        <v>6.82</v>
      </c>
      <c r="D101" s="16">
        <v>6.78</v>
      </c>
      <c r="E101" s="16">
        <v>6.82</v>
      </c>
      <c r="F101" s="16">
        <f t="shared" si="38"/>
        <v>2.0000000000000462E-2</v>
      </c>
      <c r="G101" s="14">
        <f t="shared" si="39"/>
        <v>2.0000000000000462E-2</v>
      </c>
      <c r="H101" s="14" t="str">
        <f t="shared" si="40"/>
        <v/>
      </c>
      <c r="I101" s="16">
        <f t="shared" si="42"/>
        <v>41.666666666666671</v>
      </c>
      <c r="K101" s="46"/>
      <c r="L101" s="16">
        <f t="shared" si="43"/>
        <v>6.95</v>
      </c>
      <c r="M101" s="16">
        <f t="shared" si="44"/>
        <v>6.75</v>
      </c>
      <c r="N101" s="28">
        <f t="shared" si="45"/>
        <v>0.35000000000000109</v>
      </c>
      <c r="O101" s="28">
        <f t="shared" si="47"/>
        <v>0.26666666666666666</v>
      </c>
      <c r="P101" s="28">
        <f t="shared" si="48"/>
        <v>0.26666666666666666</v>
      </c>
      <c r="Q101" s="28">
        <f t="shared" si="49"/>
        <v>0.23666666666666586</v>
      </c>
      <c r="T101" s="47"/>
      <c r="U101" s="41">
        <f t="shared" si="33"/>
        <v>6.825255671985782</v>
      </c>
      <c r="V101" s="16"/>
      <c r="W101" s="27">
        <f t="shared" si="34"/>
        <v>6.8767549143594344</v>
      </c>
      <c r="Y101" s="41">
        <f t="shared" si="35"/>
        <v>-5.1499242373652443E-2</v>
      </c>
      <c r="Z101" s="41">
        <f t="shared" si="37"/>
        <v>-3.8223731857510962E-2</v>
      </c>
      <c r="AD101" s="48"/>
      <c r="AE101" s="43">
        <f t="shared" si="46"/>
        <v>6.8480000000000008</v>
      </c>
      <c r="AF101" s="44">
        <f t="shared" si="24"/>
        <v>5.706137047074851E-2</v>
      </c>
      <c r="AG101" s="16">
        <f t="shared" si="25"/>
        <v>6.9621227409414974</v>
      </c>
      <c r="AH101" s="16">
        <f t="shared" si="26"/>
        <v>6.7338772590585041</v>
      </c>
      <c r="AI101" s="49"/>
    </row>
    <row r="102" spans="1:35" x14ac:dyDescent="0.2">
      <c r="A102" s="14" t="s">
        <v>22</v>
      </c>
      <c r="B102" s="15">
        <v>41047</v>
      </c>
      <c r="C102" s="16">
        <v>6.8</v>
      </c>
      <c r="D102" s="16">
        <v>6.78</v>
      </c>
      <c r="E102" s="16">
        <v>6.85</v>
      </c>
      <c r="F102" s="16">
        <f t="shared" si="38"/>
        <v>-2.0000000000000462E-2</v>
      </c>
      <c r="G102" s="14" t="str">
        <f t="shared" si="39"/>
        <v/>
      </c>
      <c r="H102" s="14">
        <f t="shared" si="40"/>
        <v>2.0000000000000462E-2</v>
      </c>
      <c r="I102" s="16">
        <f t="shared" si="42"/>
        <v>38.77551020408162</v>
      </c>
      <c r="K102" s="46"/>
      <c r="L102" s="16">
        <f t="shared" si="43"/>
        <v>6.95</v>
      </c>
      <c r="M102" s="16">
        <f t="shared" si="44"/>
        <v>6.75</v>
      </c>
      <c r="N102" s="28">
        <f t="shared" si="45"/>
        <v>0.24999999999999889</v>
      </c>
      <c r="O102" s="28">
        <f t="shared" si="47"/>
        <v>0.28333333333333294</v>
      </c>
      <c r="P102" s="28">
        <f t="shared" si="48"/>
        <v>0.28333333333333294</v>
      </c>
      <c r="Q102" s="28">
        <f t="shared" si="49"/>
        <v>0.24333333333333268</v>
      </c>
      <c r="T102" s="47"/>
      <c r="U102" s="41">
        <f t="shared" si="33"/>
        <v>6.8213701839879688</v>
      </c>
      <c r="V102" s="16"/>
      <c r="W102" s="27">
        <f t="shared" si="34"/>
        <v>6.8710693651476245</v>
      </c>
      <c r="Y102" s="41">
        <f t="shared" si="35"/>
        <v>-4.9699181159655659E-2</v>
      </c>
      <c r="Z102" s="41">
        <f t="shared" si="37"/>
        <v>-3.9371276787725437E-2</v>
      </c>
      <c r="AD102" s="48"/>
      <c r="AE102" s="43">
        <f t="shared" si="46"/>
        <v>6.8410000000000011</v>
      </c>
      <c r="AF102" s="44">
        <f t="shared" si="24"/>
        <v>5.3842362503887298E-2</v>
      </c>
      <c r="AG102" s="16">
        <f t="shared" si="25"/>
        <v>6.9486847250077757</v>
      </c>
      <c r="AH102" s="16">
        <f t="shared" si="26"/>
        <v>6.7333152749922265</v>
      </c>
      <c r="AI102" s="49"/>
    </row>
    <row r="103" spans="1:35" x14ac:dyDescent="0.2">
      <c r="A103" s="14" t="s">
        <v>22</v>
      </c>
      <c r="B103" s="15">
        <v>41050</v>
      </c>
      <c r="C103" s="16">
        <v>6.82</v>
      </c>
      <c r="D103" s="16">
        <v>6.78</v>
      </c>
      <c r="E103" s="16">
        <v>6.84</v>
      </c>
      <c r="F103" s="16">
        <f t="shared" si="38"/>
        <v>2.0000000000000462E-2</v>
      </c>
      <c r="G103" s="14">
        <f t="shared" si="39"/>
        <v>2.0000000000000462E-2</v>
      </c>
      <c r="H103" s="14" t="str">
        <f t="shared" si="40"/>
        <v/>
      </c>
      <c r="I103" s="16">
        <f t="shared" si="42"/>
        <v>41.176470588235333</v>
      </c>
      <c r="K103" s="46"/>
      <c r="L103" s="16">
        <f t="shared" si="43"/>
        <v>6.95</v>
      </c>
      <c r="M103" s="16">
        <f t="shared" si="44"/>
        <v>6.75</v>
      </c>
      <c r="N103" s="28">
        <f t="shared" si="45"/>
        <v>0.35000000000000109</v>
      </c>
      <c r="O103" s="28">
        <f t="shared" si="47"/>
        <v>0.31666666666666704</v>
      </c>
      <c r="P103" s="28">
        <f t="shared" si="48"/>
        <v>0.31666666666666704</v>
      </c>
      <c r="Q103" s="28">
        <f t="shared" si="49"/>
        <v>0.25333333333333308</v>
      </c>
      <c r="T103" s="47"/>
      <c r="U103" s="41">
        <f t="shared" si="33"/>
        <v>6.8211593864513587</v>
      </c>
      <c r="V103" s="16"/>
      <c r="W103" s="27">
        <f t="shared" si="34"/>
        <v>6.8672864492107637</v>
      </c>
      <c r="Y103" s="41">
        <f t="shared" si="35"/>
        <v>-4.6127062759405035E-2</v>
      </c>
      <c r="Z103" s="41">
        <f t="shared" si="37"/>
        <v>-4.0046855384893394E-2</v>
      </c>
      <c r="AD103" s="48"/>
      <c r="AE103" s="43">
        <f t="shared" si="46"/>
        <v>6.8405000000000014</v>
      </c>
      <c r="AF103" s="44">
        <f t="shared" si="24"/>
        <v>5.3988424685297201E-2</v>
      </c>
      <c r="AG103" s="16">
        <f t="shared" si="25"/>
        <v>6.9484768493705955</v>
      </c>
      <c r="AH103" s="16">
        <f t="shared" si="26"/>
        <v>6.7325231506294072</v>
      </c>
      <c r="AI103" s="49"/>
    </row>
    <row r="104" spans="1:35" x14ac:dyDescent="0.2">
      <c r="A104" s="14" t="s">
        <v>22</v>
      </c>
      <c r="B104" s="15">
        <v>41051</v>
      </c>
      <c r="C104" s="16">
        <v>6.81</v>
      </c>
      <c r="D104" s="16">
        <v>6.77</v>
      </c>
      <c r="E104" s="16">
        <v>6.83</v>
      </c>
      <c r="F104" s="16">
        <f t="shared" si="38"/>
        <v>-1.0000000000000675E-2</v>
      </c>
      <c r="G104" s="14" t="str">
        <f t="shared" si="39"/>
        <v/>
      </c>
      <c r="H104" s="14">
        <f t="shared" si="40"/>
        <v>1.0000000000000675E-2</v>
      </c>
      <c r="I104" s="16">
        <f t="shared" si="42"/>
        <v>35.416666666666671</v>
      </c>
      <c r="K104" s="46"/>
      <c r="L104" s="16">
        <f t="shared" si="43"/>
        <v>6.92</v>
      </c>
      <c r="M104" s="16">
        <f t="shared" si="44"/>
        <v>6.75</v>
      </c>
      <c r="N104" s="28">
        <f t="shared" si="45"/>
        <v>0.35294117647058609</v>
      </c>
      <c r="O104" s="28">
        <f t="shared" si="47"/>
        <v>0.31764705882352867</v>
      </c>
      <c r="P104" s="28">
        <f t="shared" si="48"/>
        <v>0.31764705882352867</v>
      </c>
      <c r="Q104" s="28">
        <f t="shared" si="49"/>
        <v>0.27019607843137228</v>
      </c>
      <c r="T104" s="47"/>
      <c r="U104" s="41">
        <f t="shared" si="33"/>
        <v>6.8194425577665339</v>
      </c>
      <c r="V104" s="16"/>
      <c r="W104" s="27">
        <f t="shared" si="34"/>
        <v>6.8630430085284848</v>
      </c>
      <c r="Y104" s="41">
        <f t="shared" si="35"/>
        <v>-4.360045076195096E-2</v>
      </c>
      <c r="Z104" s="41">
        <f t="shared" si="37"/>
        <v>-4.0402214922599156E-2</v>
      </c>
      <c r="AD104" s="48"/>
      <c r="AE104" s="43">
        <f t="shared" si="46"/>
        <v>6.8385000000000016</v>
      </c>
      <c r="AF104" s="44">
        <f t="shared" si="24"/>
        <v>5.4339212360872607E-2</v>
      </c>
      <c r="AG104" s="16">
        <f t="shared" si="25"/>
        <v>6.9471784247217467</v>
      </c>
      <c r="AH104" s="16">
        <f t="shared" si="26"/>
        <v>6.7298215752782564</v>
      </c>
      <c r="AI104" s="49"/>
    </row>
    <row r="105" spans="1:35" x14ac:dyDescent="0.2">
      <c r="A105" s="14" t="s">
        <v>22</v>
      </c>
      <c r="B105" s="15">
        <v>41052</v>
      </c>
      <c r="C105" s="16">
        <v>6.8</v>
      </c>
      <c r="D105" s="16">
        <v>6.78</v>
      </c>
      <c r="E105" s="16">
        <v>6.8</v>
      </c>
      <c r="F105" s="16">
        <f t="shared" si="38"/>
        <v>-9.9999999999997868E-3</v>
      </c>
      <c r="G105" s="14" t="str">
        <f t="shared" si="39"/>
        <v/>
      </c>
      <c r="H105" s="14">
        <f t="shared" si="40"/>
        <v>9.9999999999997868E-3</v>
      </c>
      <c r="I105" s="16">
        <f t="shared" si="42"/>
        <v>36.956521739130473</v>
      </c>
      <c r="K105" s="46"/>
      <c r="L105" s="16">
        <f t="shared" si="43"/>
        <v>6.84</v>
      </c>
      <c r="M105" s="16">
        <f t="shared" si="44"/>
        <v>6.75</v>
      </c>
      <c r="N105" s="28">
        <f t="shared" si="45"/>
        <v>0.55555555555555447</v>
      </c>
      <c r="O105" s="28">
        <f t="shared" si="47"/>
        <v>0.41949891067538053</v>
      </c>
      <c r="P105" s="28">
        <f t="shared" si="48"/>
        <v>0.41949891067538053</v>
      </c>
      <c r="Q105" s="28">
        <f t="shared" si="49"/>
        <v>0.32076252723311521</v>
      </c>
      <c r="T105" s="47"/>
      <c r="U105" s="41">
        <f t="shared" si="33"/>
        <v>6.8164513950332211</v>
      </c>
      <c r="V105" s="16"/>
      <c r="W105" s="27">
        <f t="shared" si="34"/>
        <v>6.8583731560448937</v>
      </c>
      <c r="Y105" s="41">
        <f t="shared" si="35"/>
        <v>-4.1921761011672665E-2</v>
      </c>
      <c r="Z105" s="41">
        <f t="shared" si="37"/>
        <v>-4.0554169531506506E-2</v>
      </c>
      <c r="AD105" s="48"/>
      <c r="AE105" s="43">
        <f t="shared" si="46"/>
        <v>6.8355000000000015</v>
      </c>
      <c r="AF105" s="44">
        <f t="shared" ref="AF105:AF168" si="50">STDEVP(C86:C105)</f>
        <v>5.4724309040864186E-2</v>
      </c>
      <c r="AG105" s="16">
        <f t="shared" ref="AG105:AG168" si="51">AE105+2*AF105</f>
        <v>6.9449486180817299</v>
      </c>
      <c r="AH105" s="16">
        <f t="shared" ref="AH105:AH168" si="52">AE105-2*AF105</f>
        <v>6.726051381918273</v>
      </c>
      <c r="AI105" s="49"/>
    </row>
    <row r="106" spans="1:35" x14ac:dyDescent="0.2">
      <c r="A106" s="14" t="s">
        <v>22</v>
      </c>
      <c r="B106" s="15">
        <v>41053</v>
      </c>
      <c r="C106" s="16">
        <v>6.78</v>
      </c>
      <c r="D106" s="16">
        <v>6.73</v>
      </c>
      <c r="E106" s="16">
        <v>6.79</v>
      </c>
      <c r="F106" s="16">
        <f t="shared" si="38"/>
        <v>-1.9999999999999574E-2</v>
      </c>
      <c r="G106" s="14" t="str">
        <f t="shared" si="39"/>
        <v/>
      </c>
      <c r="H106" s="14">
        <f t="shared" si="40"/>
        <v>1.9999999999999574E-2</v>
      </c>
      <c r="I106" s="16">
        <f t="shared" si="42"/>
        <v>44.736842105263179</v>
      </c>
      <c r="K106" s="46"/>
      <c r="L106" s="16">
        <f t="shared" si="43"/>
        <v>6.84</v>
      </c>
      <c r="M106" s="16">
        <f t="shared" si="44"/>
        <v>6.75</v>
      </c>
      <c r="N106" s="28">
        <f t="shared" si="45"/>
        <v>0.33333333333333665</v>
      </c>
      <c r="O106" s="28">
        <f t="shared" si="47"/>
        <v>0.41394335511982572</v>
      </c>
      <c r="P106" s="28">
        <f t="shared" si="48"/>
        <v>0.41394335511982572</v>
      </c>
      <c r="Q106" s="28">
        <f t="shared" si="49"/>
        <v>0.35021786492374696</v>
      </c>
      <c r="T106" s="47"/>
      <c r="U106" s="41">
        <f t="shared" si="33"/>
        <v>6.8108434881050339</v>
      </c>
      <c r="V106" s="16"/>
      <c r="W106" s="27">
        <f t="shared" si="34"/>
        <v>6.8525677370786058</v>
      </c>
      <c r="Y106" s="41">
        <f t="shared" si="35"/>
        <v>-4.1724248973571854E-2</v>
      </c>
      <c r="Z106" s="41">
        <f t="shared" si="37"/>
        <v>-4.0671177475713041E-2</v>
      </c>
      <c r="AD106" s="48"/>
      <c r="AE106" s="43">
        <f t="shared" si="46"/>
        <v>6.8305000000000007</v>
      </c>
      <c r="AF106" s="44">
        <f t="shared" si="50"/>
        <v>5.4997727225768234E-2</v>
      </c>
      <c r="AG106" s="16">
        <f t="shared" si="51"/>
        <v>6.9404954544515371</v>
      </c>
      <c r="AH106" s="16">
        <f t="shared" si="52"/>
        <v>6.7205045455484642</v>
      </c>
      <c r="AI106" s="49"/>
    </row>
    <row r="107" spans="1:35" x14ac:dyDescent="0.2">
      <c r="A107" s="14" t="s">
        <v>22</v>
      </c>
      <c r="B107" s="15">
        <v>41054</v>
      </c>
      <c r="C107" s="16">
        <v>6.78</v>
      </c>
      <c r="D107" s="16">
        <v>6.76</v>
      </c>
      <c r="E107" s="16">
        <v>6.8</v>
      </c>
      <c r="F107" s="16">
        <f t="shared" si="38"/>
        <v>0</v>
      </c>
      <c r="G107" s="14" t="str">
        <f t="shared" si="39"/>
        <v/>
      </c>
      <c r="H107" s="14" t="str">
        <f t="shared" si="40"/>
        <v/>
      </c>
      <c r="I107" s="16">
        <f t="shared" si="42"/>
        <v>44.736842105263179</v>
      </c>
      <c r="K107" s="46"/>
      <c r="L107" s="16">
        <f t="shared" si="43"/>
        <v>6.84</v>
      </c>
      <c r="M107" s="16">
        <f t="shared" si="44"/>
        <v>6.75</v>
      </c>
      <c r="N107" s="28">
        <f t="shared" si="45"/>
        <v>0.33333333333333665</v>
      </c>
      <c r="O107" s="28">
        <f t="shared" si="47"/>
        <v>0.40740740740740922</v>
      </c>
      <c r="P107" s="28">
        <f t="shared" si="48"/>
        <v>0.40740740740740922</v>
      </c>
      <c r="Q107" s="28">
        <f t="shared" si="49"/>
        <v>0.37503267973856225</v>
      </c>
      <c r="T107" s="47"/>
      <c r="U107" s="41">
        <f t="shared" si="33"/>
        <v>6.8060983360888754</v>
      </c>
      <c r="V107" s="16"/>
      <c r="W107" s="27">
        <f t="shared" si="34"/>
        <v>6.8471923491468578</v>
      </c>
      <c r="Y107" s="41">
        <f t="shared" si="35"/>
        <v>-4.1094013057982437E-2</v>
      </c>
      <c r="Z107" s="41">
        <f t="shared" si="37"/>
        <v>-4.0713461033939982E-2</v>
      </c>
      <c r="AD107" s="48"/>
      <c r="AE107" s="43">
        <f t="shared" si="46"/>
        <v>6.8245000000000005</v>
      </c>
      <c r="AF107" s="44">
        <f t="shared" si="50"/>
        <v>5.3616695161115675E-2</v>
      </c>
      <c r="AG107" s="16">
        <f t="shared" si="51"/>
        <v>6.9317333903222318</v>
      </c>
      <c r="AH107" s="16">
        <f t="shared" si="52"/>
        <v>6.7172666096777691</v>
      </c>
      <c r="AI107" s="49"/>
    </row>
    <row r="108" spans="1:35" x14ac:dyDescent="0.2">
      <c r="A108" s="14" t="s">
        <v>22</v>
      </c>
      <c r="B108" s="15">
        <v>41057</v>
      </c>
      <c r="C108" s="16">
        <v>6.78</v>
      </c>
      <c r="D108" s="16">
        <v>6.76</v>
      </c>
      <c r="E108" s="16">
        <v>6.81</v>
      </c>
      <c r="F108" s="16">
        <f t="shared" si="38"/>
        <v>0</v>
      </c>
      <c r="G108" s="14" t="str">
        <f t="shared" si="39"/>
        <v/>
      </c>
      <c r="H108" s="14" t="str">
        <f t="shared" si="40"/>
        <v/>
      </c>
      <c r="I108" s="16">
        <f t="shared" si="42"/>
        <v>47.222222222222285</v>
      </c>
      <c r="K108" s="46"/>
      <c r="L108" s="16">
        <f t="shared" si="43"/>
        <v>6.84</v>
      </c>
      <c r="M108" s="16">
        <f t="shared" si="44"/>
        <v>6.75</v>
      </c>
      <c r="N108" s="28">
        <f t="shared" si="45"/>
        <v>0.33333333333333665</v>
      </c>
      <c r="O108" s="28">
        <f t="shared" si="47"/>
        <v>0.33333333333333665</v>
      </c>
      <c r="P108" s="28">
        <f t="shared" si="48"/>
        <v>0.33333333333333665</v>
      </c>
      <c r="Q108" s="28">
        <f t="shared" si="49"/>
        <v>0.3783660130718961</v>
      </c>
      <c r="T108" s="47"/>
      <c r="U108" s="41">
        <f t="shared" si="33"/>
        <v>6.8020832074598179</v>
      </c>
      <c r="V108" s="16"/>
      <c r="W108" s="27">
        <f t="shared" si="34"/>
        <v>6.8422151380989424</v>
      </c>
      <c r="Y108" s="41">
        <f t="shared" si="35"/>
        <v>-4.0131930639124569E-2</v>
      </c>
      <c r="Z108" s="41">
        <f t="shared" si="37"/>
        <v>-4.0655307994458441E-2</v>
      </c>
      <c r="AD108" s="48"/>
      <c r="AE108" s="43">
        <f t="shared" si="46"/>
        <v>6.8180000000000005</v>
      </c>
      <c r="AF108" s="44">
        <f t="shared" si="50"/>
        <v>5.0655700567655788E-2</v>
      </c>
      <c r="AG108" s="16">
        <f t="shared" si="51"/>
        <v>6.9193114011353121</v>
      </c>
      <c r="AH108" s="16">
        <f t="shared" si="52"/>
        <v>6.7166885988646889</v>
      </c>
      <c r="AI108" s="49"/>
    </row>
    <row r="109" spans="1:35" x14ac:dyDescent="0.2">
      <c r="A109" s="14" t="s">
        <v>22</v>
      </c>
      <c r="B109" s="15">
        <v>41058</v>
      </c>
      <c r="C109" s="16">
        <v>6.8</v>
      </c>
      <c r="D109" s="16">
        <v>6.75</v>
      </c>
      <c r="E109" s="16">
        <v>6.81</v>
      </c>
      <c r="F109" s="16">
        <f t="shared" si="38"/>
        <v>1.9999999999999574E-2</v>
      </c>
      <c r="G109" s="14">
        <f t="shared" si="39"/>
        <v>1.9999999999999574E-2</v>
      </c>
      <c r="H109" s="14" t="str">
        <f t="shared" si="40"/>
        <v/>
      </c>
      <c r="I109" s="16">
        <f t="shared" si="42"/>
        <v>57.575757575757521</v>
      </c>
      <c r="K109" s="46"/>
      <c r="L109" s="16">
        <f t="shared" si="43"/>
        <v>6.84</v>
      </c>
      <c r="M109" s="16">
        <f t="shared" si="44"/>
        <v>6.76</v>
      </c>
      <c r="N109" s="28">
        <f t="shared" si="45"/>
        <v>0.5</v>
      </c>
      <c r="O109" s="28">
        <f t="shared" si="47"/>
        <v>0.38888888888889106</v>
      </c>
      <c r="P109" s="28">
        <f t="shared" si="48"/>
        <v>0.38888888888889106</v>
      </c>
      <c r="Q109" s="28">
        <f t="shared" si="49"/>
        <v>0.39261437908496866</v>
      </c>
      <c r="T109" s="47"/>
      <c r="U109" s="41">
        <f t="shared" si="33"/>
        <v>6.801762714004461</v>
      </c>
      <c r="V109" s="16"/>
      <c r="W109" s="27">
        <f t="shared" si="34"/>
        <v>6.8390880908323544</v>
      </c>
      <c r="Y109" s="41">
        <f t="shared" si="35"/>
        <v>-3.7325376827893386E-2</v>
      </c>
      <c r="Z109" s="41">
        <f t="shared" si="37"/>
        <v>-4.032231487780194E-2</v>
      </c>
      <c r="AD109" s="48"/>
      <c r="AE109" s="43">
        <f t="shared" si="46"/>
        <v>6.8125</v>
      </c>
      <c r="AF109" s="44">
        <f t="shared" si="50"/>
        <v>4.6138378818506416E-2</v>
      </c>
      <c r="AG109" s="16">
        <f t="shared" si="51"/>
        <v>6.9047767576370127</v>
      </c>
      <c r="AH109" s="16">
        <f t="shared" si="52"/>
        <v>6.7202232423629873</v>
      </c>
      <c r="AI109" s="49"/>
    </row>
    <row r="110" spans="1:35" x14ac:dyDescent="0.2">
      <c r="A110" s="14" t="s">
        <v>22</v>
      </c>
      <c r="B110" s="15">
        <v>41059</v>
      </c>
      <c r="C110" s="16">
        <v>6.84</v>
      </c>
      <c r="D110" s="16">
        <v>6.77</v>
      </c>
      <c r="E110" s="16">
        <v>6.85</v>
      </c>
      <c r="F110" s="16">
        <f t="shared" si="38"/>
        <v>4.0000000000000036E-2</v>
      </c>
      <c r="G110" s="14">
        <f t="shared" si="39"/>
        <v>4.0000000000000036E-2</v>
      </c>
      <c r="H110" s="14" t="str">
        <f t="shared" si="40"/>
        <v/>
      </c>
      <c r="I110" s="16">
        <f t="shared" si="42"/>
        <v>54.838709677419374</v>
      </c>
      <c r="K110" s="46"/>
      <c r="L110" s="16">
        <f t="shared" si="43"/>
        <v>6.84</v>
      </c>
      <c r="M110" s="16">
        <f t="shared" si="44"/>
        <v>6.76</v>
      </c>
      <c r="N110" s="28">
        <f t="shared" si="45"/>
        <v>1</v>
      </c>
      <c r="O110" s="28">
        <f t="shared" si="47"/>
        <v>0.61111111111111216</v>
      </c>
      <c r="P110" s="28">
        <f t="shared" si="48"/>
        <v>0.61111111111111216</v>
      </c>
      <c r="Q110" s="28">
        <f t="shared" si="49"/>
        <v>0.4309368191721149</v>
      </c>
      <c r="T110" s="47"/>
      <c r="U110" s="41">
        <f t="shared" si="33"/>
        <v>6.8076453733883895</v>
      </c>
      <c r="V110" s="16"/>
      <c r="W110" s="27">
        <f t="shared" si="34"/>
        <v>6.8391556396595874</v>
      </c>
      <c r="Y110" s="41">
        <f t="shared" si="35"/>
        <v>-3.1510266271197906E-2</v>
      </c>
      <c r="Z110" s="41">
        <f t="shared" si="37"/>
        <v>-3.9441110017141533E-2</v>
      </c>
      <c r="AD110" s="48"/>
      <c r="AE110" s="43">
        <f t="shared" si="46"/>
        <v>6.8070000000000004</v>
      </c>
      <c r="AF110" s="44">
        <f t="shared" si="50"/>
        <v>3.4510867853474778E-2</v>
      </c>
      <c r="AG110" s="16">
        <f t="shared" si="51"/>
        <v>6.8760217357069502</v>
      </c>
      <c r="AH110" s="16">
        <f t="shared" si="52"/>
        <v>6.7379782642930506</v>
      </c>
      <c r="AI110" s="49"/>
    </row>
    <row r="111" spans="1:35" x14ac:dyDescent="0.2">
      <c r="A111" s="14" t="s">
        <v>22</v>
      </c>
      <c r="B111" s="15">
        <v>41060</v>
      </c>
      <c r="C111" s="16">
        <v>6.76</v>
      </c>
      <c r="D111" s="16">
        <v>6.76</v>
      </c>
      <c r="E111" s="16">
        <v>6.86</v>
      </c>
      <c r="F111" s="16">
        <f t="shared" si="38"/>
        <v>-8.0000000000000071E-2</v>
      </c>
      <c r="G111" s="14" t="str">
        <f t="shared" si="39"/>
        <v/>
      </c>
      <c r="H111" s="14">
        <f t="shared" si="40"/>
        <v>8.0000000000000071E-2</v>
      </c>
      <c r="I111" s="16">
        <f t="shared" si="42"/>
        <v>38.888888888888914</v>
      </c>
      <c r="K111" s="46"/>
      <c r="L111" s="16">
        <f t="shared" si="43"/>
        <v>6.84</v>
      </c>
      <c r="M111" s="16">
        <f t="shared" si="44"/>
        <v>6.76</v>
      </c>
      <c r="N111" s="28">
        <f t="shared" si="45"/>
        <v>0</v>
      </c>
      <c r="O111" s="28">
        <f t="shared" si="47"/>
        <v>0.5</v>
      </c>
      <c r="P111" s="28">
        <f t="shared" si="48"/>
        <v>0.5</v>
      </c>
      <c r="Q111" s="28">
        <f t="shared" si="49"/>
        <v>0.44814814814814979</v>
      </c>
      <c r="T111" s="47"/>
      <c r="U111" s="41">
        <f t="shared" si="33"/>
        <v>6.8003153159440215</v>
      </c>
      <c r="V111" s="16"/>
      <c r="W111" s="27">
        <f t="shared" si="34"/>
        <v>6.8332922589440628</v>
      </c>
      <c r="Y111" s="41">
        <f t="shared" si="35"/>
        <v>-3.2976943000041281E-2</v>
      </c>
      <c r="Z111" s="41">
        <f t="shared" si="37"/>
        <v>-3.8794693315431512E-2</v>
      </c>
      <c r="AD111" s="48"/>
      <c r="AE111" s="43">
        <f t="shared" si="46"/>
        <v>6.7989999999999995</v>
      </c>
      <c r="AF111" s="44">
        <f t="shared" si="50"/>
        <v>2.4474476501040846E-2</v>
      </c>
      <c r="AG111" s="16">
        <f t="shared" si="51"/>
        <v>6.8479489530020814</v>
      </c>
      <c r="AH111" s="16">
        <f t="shared" si="52"/>
        <v>6.7500510469979176</v>
      </c>
      <c r="AI111" s="49"/>
    </row>
    <row r="112" spans="1:35" x14ac:dyDescent="0.2">
      <c r="A112" s="14" t="s">
        <v>22</v>
      </c>
      <c r="B112" s="15">
        <v>41061</v>
      </c>
      <c r="C112" s="16">
        <v>6.65</v>
      </c>
      <c r="D112" s="16">
        <v>6.65</v>
      </c>
      <c r="E112" s="16">
        <v>6.8</v>
      </c>
      <c r="F112" s="16">
        <f t="shared" si="38"/>
        <v>-0.10999999999999943</v>
      </c>
      <c r="G112" s="14" t="str">
        <f t="shared" si="39"/>
        <v/>
      </c>
      <c r="H112" s="14">
        <f t="shared" si="40"/>
        <v>0.10999999999999943</v>
      </c>
      <c r="I112" s="16">
        <f t="shared" si="42"/>
        <v>35.897435897435997</v>
      </c>
      <c r="K112" s="46"/>
      <c r="L112" s="16">
        <f t="shared" si="43"/>
        <v>6.84</v>
      </c>
      <c r="M112" s="16">
        <f t="shared" si="44"/>
        <v>6.65</v>
      </c>
      <c r="N112" s="28">
        <f t="shared" si="45"/>
        <v>0</v>
      </c>
      <c r="O112" s="28">
        <f t="shared" si="47"/>
        <v>0.33333333333333331</v>
      </c>
      <c r="P112" s="28">
        <f t="shared" si="48"/>
        <v>0.33333333333333331</v>
      </c>
      <c r="Q112" s="28">
        <f t="shared" si="49"/>
        <v>0.43333333333333462</v>
      </c>
      <c r="T112" s="47"/>
      <c r="U112" s="41">
        <f t="shared" si="33"/>
        <v>6.7771898827218644</v>
      </c>
      <c r="V112" s="16"/>
      <c r="W112" s="27">
        <f t="shared" si="34"/>
        <v>6.819715054577836</v>
      </c>
      <c r="Y112" s="41">
        <f t="shared" si="35"/>
        <v>-4.25251718559716E-2</v>
      </c>
      <c r="Z112" s="41">
        <f t="shared" si="37"/>
        <v>-3.9167741169485522E-2</v>
      </c>
      <c r="AD112" s="48"/>
      <c r="AE112" s="43">
        <f t="shared" si="46"/>
        <v>6.7904999999999998</v>
      </c>
      <c r="AF112" s="44">
        <f t="shared" si="50"/>
        <v>4.0183952020676046E-2</v>
      </c>
      <c r="AG112" s="16">
        <f t="shared" si="51"/>
        <v>6.8708679040413516</v>
      </c>
      <c r="AH112" s="16">
        <f t="shared" si="52"/>
        <v>6.7101320959586479</v>
      </c>
      <c r="AI112" s="49"/>
    </row>
    <row r="113" spans="1:35" x14ac:dyDescent="0.2">
      <c r="A113" s="14" t="s">
        <v>22</v>
      </c>
      <c r="B113" s="15">
        <v>41064</v>
      </c>
      <c r="C113" s="16">
        <v>6.6</v>
      </c>
      <c r="D113" s="16">
        <v>6.59</v>
      </c>
      <c r="E113" s="16">
        <v>6.65</v>
      </c>
      <c r="F113" s="16">
        <f t="shared" si="38"/>
        <v>-5.0000000000000711E-2</v>
      </c>
      <c r="G113" s="14" t="str">
        <f t="shared" si="39"/>
        <v/>
      </c>
      <c r="H113" s="14">
        <f t="shared" si="40"/>
        <v>5.0000000000000711E-2</v>
      </c>
      <c r="I113" s="16">
        <f t="shared" si="42"/>
        <v>26.82926829268294</v>
      </c>
      <c r="K113" s="46"/>
      <c r="L113" s="16">
        <f t="shared" si="43"/>
        <v>6.84</v>
      </c>
      <c r="M113" s="16">
        <f t="shared" si="44"/>
        <v>6.6</v>
      </c>
      <c r="N113" s="28">
        <f t="shared" si="45"/>
        <v>0</v>
      </c>
      <c r="O113" s="28">
        <f t="shared" si="47"/>
        <v>0</v>
      </c>
      <c r="P113" s="28">
        <f t="shared" si="48"/>
        <v>0</v>
      </c>
      <c r="Q113" s="28">
        <f t="shared" si="49"/>
        <v>0.36666666666666725</v>
      </c>
      <c r="T113" s="47"/>
      <c r="U113" s="41">
        <f t="shared" si="33"/>
        <v>6.7499299007646547</v>
      </c>
      <c r="V113" s="16"/>
      <c r="W113" s="27">
        <f t="shared" si="34"/>
        <v>6.8034398653498478</v>
      </c>
      <c r="Y113" s="41">
        <f t="shared" si="35"/>
        <v>-5.3509964585193082E-2</v>
      </c>
      <c r="Z113" s="41">
        <f t="shared" si="37"/>
        <v>-4.0601963511056278E-2</v>
      </c>
      <c r="AD113" s="48"/>
      <c r="AE113" s="43">
        <f t="shared" si="46"/>
        <v>6.7795000000000005</v>
      </c>
      <c r="AF113" s="44">
        <f t="shared" si="50"/>
        <v>5.7137990864222721E-2</v>
      </c>
      <c r="AG113" s="16">
        <f t="shared" si="51"/>
        <v>6.8937759817284459</v>
      </c>
      <c r="AH113" s="16">
        <f t="shared" si="52"/>
        <v>6.6652240182715552</v>
      </c>
      <c r="AI113" s="49"/>
    </row>
    <row r="114" spans="1:35" x14ac:dyDescent="0.2">
      <c r="A114" s="14" t="s">
        <v>22</v>
      </c>
      <c r="B114" s="15">
        <v>41065</v>
      </c>
      <c r="C114" s="16">
        <v>6.7</v>
      </c>
      <c r="D114" s="16">
        <v>6.62</v>
      </c>
      <c r="E114" s="16">
        <v>6.7</v>
      </c>
      <c r="F114" s="16">
        <f t="shared" si="38"/>
        <v>0.10000000000000053</v>
      </c>
      <c r="G114" s="14">
        <f t="shared" si="39"/>
        <v>0.10000000000000053</v>
      </c>
      <c r="H114" s="14" t="str">
        <f t="shared" si="40"/>
        <v/>
      </c>
      <c r="I114" s="16">
        <f t="shared" si="42"/>
        <v>40.000000000000071</v>
      </c>
      <c r="K114" s="46"/>
      <c r="L114" s="16">
        <f t="shared" si="43"/>
        <v>6.84</v>
      </c>
      <c r="M114" s="16">
        <f t="shared" si="44"/>
        <v>6.6</v>
      </c>
      <c r="N114" s="28">
        <f t="shared" si="45"/>
        <v>0.41666666666666852</v>
      </c>
      <c r="O114" s="28">
        <f t="shared" si="47"/>
        <v>0.13888888888888951</v>
      </c>
      <c r="P114" s="28">
        <f t="shared" si="48"/>
        <v>0.13888888888888951</v>
      </c>
      <c r="Q114" s="28">
        <f t="shared" si="49"/>
        <v>0.31666666666666698</v>
      </c>
      <c r="T114" s="47"/>
      <c r="U114" s="41">
        <f t="shared" si="33"/>
        <v>6.7422483775700925</v>
      </c>
      <c r="V114" s="16"/>
      <c r="W114" s="27">
        <f t="shared" si="34"/>
        <v>6.7957776531017107</v>
      </c>
      <c r="Y114" s="41">
        <f t="shared" si="35"/>
        <v>-5.3529275531618126E-2</v>
      </c>
      <c r="Z114" s="41">
        <f t="shared" si="37"/>
        <v>-4.1894694713112468E-2</v>
      </c>
      <c r="AD114" s="48"/>
      <c r="AE114" s="43">
        <f t="shared" si="46"/>
        <v>6.7744999999999989</v>
      </c>
      <c r="AF114" s="44">
        <f t="shared" si="50"/>
        <v>5.945376354781922E-2</v>
      </c>
      <c r="AG114" s="16">
        <f t="shared" si="51"/>
        <v>6.8934075270956372</v>
      </c>
      <c r="AH114" s="16">
        <f t="shared" si="52"/>
        <v>6.6555924729043605</v>
      </c>
      <c r="AI114" s="49"/>
    </row>
    <row r="115" spans="1:35" x14ac:dyDescent="0.2">
      <c r="A115" s="14" t="s">
        <v>22</v>
      </c>
      <c r="B115" s="15">
        <v>41066</v>
      </c>
      <c r="C115" s="16">
        <v>6.71</v>
      </c>
      <c r="D115" s="16">
        <v>6.61</v>
      </c>
      <c r="E115" s="16">
        <v>6.73</v>
      </c>
      <c r="F115" s="16">
        <f t="shared" si="38"/>
        <v>9.9999999999997868E-3</v>
      </c>
      <c r="G115" s="14">
        <f t="shared" si="39"/>
        <v>9.9999999999997868E-3</v>
      </c>
      <c r="H115" s="14" t="str">
        <f t="shared" si="40"/>
        <v/>
      </c>
      <c r="I115" s="16">
        <f t="shared" si="42"/>
        <v>38.77551020408162</v>
      </c>
      <c r="K115" s="46"/>
      <c r="L115" s="16">
        <f t="shared" si="43"/>
        <v>6.84</v>
      </c>
      <c r="M115" s="16">
        <f t="shared" si="44"/>
        <v>6.6</v>
      </c>
      <c r="N115" s="28">
        <f t="shared" si="45"/>
        <v>0.45833333333333426</v>
      </c>
      <c r="O115" s="28">
        <f t="shared" si="47"/>
        <v>0.29166666666666757</v>
      </c>
      <c r="P115" s="28">
        <f t="shared" si="48"/>
        <v>0.29166666666666757</v>
      </c>
      <c r="Q115" s="28">
        <f t="shared" si="49"/>
        <v>0.2527777777777781</v>
      </c>
      <c r="T115" s="47"/>
      <c r="U115" s="41">
        <f t="shared" si="33"/>
        <v>6.7372870887131553</v>
      </c>
      <c r="V115" s="16"/>
      <c r="W115" s="27">
        <f t="shared" si="34"/>
        <v>6.7894237528719543</v>
      </c>
      <c r="Y115" s="41">
        <f t="shared" si="35"/>
        <v>-5.2136664158799029E-2</v>
      </c>
      <c r="Z115" s="41">
        <f t="shared" si="37"/>
        <v>-4.2918891657681126E-2</v>
      </c>
      <c r="AD115" s="48"/>
      <c r="AE115" s="43">
        <f t="shared" si="46"/>
        <v>6.7725000000000009</v>
      </c>
      <c r="AF115" s="44">
        <f t="shared" si="50"/>
        <v>6.0899507387170204E-2</v>
      </c>
      <c r="AG115" s="16">
        <f t="shared" si="51"/>
        <v>6.894299014774341</v>
      </c>
      <c r="AH115" s="16">
        <f t="shared" si="52"/>
        <v>6.6507009852256607</v>
      </c>
      <c r="AI115" s="49"/>
    </row>
    <row r="116" spans="1:35" x14ac:dyDescent="0.2">
      <c r="A116" s="14" t="s">
        <v>22</v>
      </c>
      <c r="B116" s="15">
        <v>41067</v>
      </c>
      <c r="C116" s="16">
        <v>6.76</v>
      </c>
      <c r="D116" s="16">
        <v>6.68</v>
      </c>
      <c r="E116" s="16">
        <v>6.8</v>
      </c>
      <c r="F116" s="16">
        <f t="shared" si="38"/>
        <v>4.9999999999999822E-2</v>
      </c>
      <c r="G116" s="14">
        <f t="shared" si="39"/>
        <v>4.9999999999999822E-2</v>
      </c>
      <c r="H116" s="14" t="str">
        <f t="shared" si="40"/>
        <v/>
      </c>
      <c r="I116" s="16">
        <f t="shared" si="42"/>
        <v>46.153846153846153</v>
      </c>
      <c r="K116" s="46"/>
      <c r="L116" s="16">
        <f t="shared" si="43"/>
        <v>6.84</v>
      </c>
      <c r="M116" s="16">
        <f t="shared" si="44"/>
        <v>6.6</v>
      </c>
      <c r="N116" s="28">
        <f t="shared" si="45"/>
        <v>0.66666666666666663</v>
      </c>
      <c r="O116" s="28">
        <f t="shared" si="47"/>
        <v>0.51388888888888984</v>
      </c>
      <c r="P116" s="28">
        <f t="shared" si="48"/>
        <v>0.51388888888888984</v>
      </c>
      <c r="Q116" s="28">
        <f t="shared" si="49"/>
        <v>0.25555555555555609</v>
      </c>
      <c r="T116" s="47"/>
      <c r="U116" s="41">
        <f t="shared" si="33"/>
        <v>6.7407813827572856</v>
      </c>
      <c r="V116" s="16"/>
      <c r="W116" s="27">
        <f t="shared" si="34"/>
        <v>6.7872442156221791</v>
      </c>
      <c r="Y116" s="41">
        <f t="shared" si="35"/>
        <v>-4.64628328648935E-2</v>
      </c>
      <c r="Z116" s="41">
        <f t="shared" si="37"/>
        <v>-4.3273285778402358E-2</v>
      </c>
      <c r="AD116" s="48"/>
      <c r="AE116" s="43">
        <f t="shared" si="46"/>
        <v>6.7700000000000005</v>
      </c>
      <c r="AF116" s="44">
        <f t="shared" si="50"/>
        <v>6.0332412515993424E-2</v>
      </c>
      <c r="AG116" s="16">
        <f t="shared" si="51"/>
        <v>6.8906648250319877</v>
      </c>
      <c r="AH116" s="16">
        <f t="shared" si="52"/>
        <v>6.6493351749680132</v>
      </c>
      <c r="AI116" s="49"/>
    </row>
    <row r="117" spans="1:35" x14ac:dyDescent="0.2">
      <c r="A117" s="14" t="s">
        <v>22</v>
      </c>
      <c r="B117" s="15">
        <v>41068</v>
      </c>
      <c r="C117" s="16">
        <v>6.51</v>
      </c>
      <c r="D117" s="16">
        <v>6.41</v>
      </c>
      <c r="E117" s="16">
        <v>6.54</v>
      </c>
      <c r="F117" s="16">
        <f t="shared" si="38"/>
        <v>-0.25</v>
      </c>
      <c r="G117" s="14" t="str">
        <f t="shared" si="39"/>
        <v/>
      </c>
      <c r="H117" s="14">
        <f t="shared" si="40"/>
        <v>0.25</v>
      </c>
      <c r="I117" s="16">
        <f t="shared" si="42"/>
        <v>29.3333333333333</v>
      </c>
      <c r="K117" s="46"/>
      <c r="L117" s="16">
        <f t="shared" si="43"/>
        <v>6.84</v>
      </c>
      <c r="M117" s="16">
        <f t="shared" si="44"/>
        <v>6.51</v>
      </c>
      <c r="N117" s="28">
        <f t="shared" si="45"/>
        <v>0</v>
      </c>
      <c r="O117" s="28">
        <f t="shared" si="47"/>
        <v>0.37500000000000028</v>
      </c>
      <c r="P117" s="28">
        <f t="shared" si="48"/>
        <v>0.37500000000000028</v>
      </c>
      <c r="Q117" s="28">
        <f t="shared" si="49"/>
        <v>0.26388888888888939</v>
      </c>
      <c r="T117" s="47"/>
      <c r="U117" s="41">
        <f t="shared" si="33"/>
        <v>6.70527655464078</v>
      </c>
      <c r="V117" s="16"/>
      <c r="W117" s="27">
        <f t="shared" si="34"/>
        <v>6.7667076070575733</v>
      </c>
      <c r="Y117" s="41">
        <f t="shared" si="35"/>
        <v>-6.1431052416793364E-2</v>
      </c>
      <c r="Z117" s="41">
        <f t="shared" si="37"/>
        <v>-4.5089062442241465E-2</v>
      </c>
      <c r="AD117" s="48"/>
      <c r="AE117" s="43">
        <f t="shared" si="46"/>
        <v>6.7534999999999998</v>
      </c>
      <c r="AF117" s="44">
        <f t="shared" si="50"/>
        <v>8.0639630455502487E-2</v>
      </c>
      <c r="AG117" s="16">
        <f t="shared" si="51"/>
        <v>6.914779260911005</v>
      </c>
      <c r="AH117" s="16">
        <f t="shared" si="52"/>
        <v>6.5922207390889946</v>
      </c>
      <c r="AI117" s="49"/>
    </row>
    <row r="118" spans="1:35" x14ac:dyDescent="0.2">
      <c r="A118" s="14" t="s">
        <v>22</v>
      </c>
      <c r="B118" s="15">
        <v>41071</v>
      </c>
      <c r="C118" s="16">
        <v>6.63</v>
      </c>
      <c r="D118" s="16">
        <v>6.56</v>
      </c>
      <c r="E118" s="16">
        <v>6.64</v>
      </c>
      <c r="F118" s="16">
        <f t="shared" si="38"/>
        <v>0.12000000000000011</v>
      </c>
      <c r="G118" s="14">
        <f t="shared" si="39"/>
        <v>0.12000000000000011</v>
      </c>
      <c r="H118" s="14" t="str">
        <f t="shared" si="40"/>
        <v/>
      </c>
      <c r="I118" s="16">
        <f t="shared" si="42"/>
        <v>39.534883720930246</v>
      </c>
      <c r="K118" s="46"/>
      <c r="L118" s="16">
        <f t="shared" si="43"/>
        <v>6.84</v>
      </c>
      <c r="M118" s="16">
        <f t="shared" si="44"/>
        <v>6.51</v>
      </c>
      <c r="N118" s="28">
        <f t="shared" si="45"/>
        <v>0.36363636363636387</v>
      </c>
      <c r="O118" s="28">
        <f t="shared" si="47"/>
        <v>0.34343434343434348</v>
      </c>
      <c r="P118" s="28">
        <f t="shared" si="48"/>
        <v>0.34343434343434348</v>
      </c>
      <c r="Q118" s="28">
        <f t="shared" si="49"/>
        <v>0.33257575757575808</v>
      </c>
      <c r="T118" s="47"/>
      <c r="U118" s="41">
        <f t="shared" si="33"/>
        <v>6.6936955462345065</v>
      </c>
      <c r="V118" s="16"/>
      <c r="W118" s="27">
        <f t="shared" si="34"/>
        <v>6.7565811176459007</v>
      </c>
      <c r="Y118" s="41">
        <f t="shared" si="35"/>
        <v>-6.2885571411394281E-2</v>
      </c>
      <c r="Z118" s="41">
        <f t="shared" si="37"/>
        <v>-4.6868713339156744E-2</v>
      </c>
      <c r="AD118" s="48"/>
      <c r="AE118" s="43">
        <f t="shared" si="46"/>
        <v>6.7469999999999999</v>
      </c>
      <c r="AF118" s="44">
        <f t="shared" si="50"/>
        <v>8.4976467330667535E-2</v>
      </c>
      <c r="AG118" s="16">
        <f t="shared" si="51"/>
        <v>6.9169529346613352</v>
      </c>
      <c r="AH118" s="16">
        <f t="shared" si="52"/>
        <v>6.5770470653386646</v>
      </c>
      <c r="AI118" s="49"/>
    </row>
    <row r="119" spans="1:35" x14ac:dyDescent="0.2">
      <c r="A119" s="14" t="s">
        <v>22</v>
      </c>
      <c r="B119" s="15">
        <v>41072</v>
      </c>
      <c r="C119" s="16">
        <v>6.58</v>
      </c>
      <c r="D119" s="16">
        <v>6.57</v>
      </c>
      <c r="E119" s="16">
        <v>6.64</v>
      </c>
      <c r="F119" s="16">
        <f t="shared" si="38"/>
        <v>-4.9999999999999822E-2</v>
      </c>
      <c r="G119" s="14" t="str">
        <f t="shared" si="39"/>
        <v/>
      </c>
      <c r="H119" s="14">
        <f t="shared" si="40"/>
        <v>4.9999999999999822E-2</v>
      </c>
      <c r="I119" s="16">
        <f t="shared" si="42"/>
        <v>37.777777777777779</v>
      </c>
      <c r="K119" s="46"/>
      <c r="L119" s="16">
        <f t="shared" si="43"/>
        <v>6.84</v>
      </c>
      <c r="M119" s="16">
        <f t="shared" si="44"/>
        <v>6.51</v>
      </c>
      <c r="N119" s="28">
        <f t="shared" si="45"/>
        <v>0.21212121212121293</v>
      </c>
      <c r="O119" s="28">
        <f t="shared" si="47"/>
        <v>0.19191919191919227</v>
      </c>
      <c r="P119" s="28">
        <f t="shared" si="48"/>
        <v>0.19191919191919227</v>
      </c>
      <c r="Q119" s="28">
        <f t="shared" si="49"/>
        <v>0.34318181818181864</v>
      </c>
      <c r="T119" s="47"/>
      <c r="U119" s="41">
        <f t="shared" si="33"/>
        <v>6.6762039237368906</v>
      </c>
      <c r="V119" s="16"/>
      <c r="W119" s="27">
        <f t="shared" si="34"/>
        <v>6.7435010348573154</v>
      </c>
      <c r="Y119" s="41">
        <f t="shared" si="35"/>
        <v>-6.7297111120424802E-2</v>
      </c>
      <c r="Z119" s="41">
        <f t="shared" si="37"/>
        <v>-4.8911553117283547E-2</v>
      </c>
      <c r="AD119" s="48"/>
      <c r="AE119" s="43">
        <f t="shared" si="46"/>
        <v>6.7365000000000022</v>
      </c>
      <c r="AF119" s="44">
        <f t="shared" si="50"/>
        <v>9.1721044477262703E-2</v>
      </c>
      <c r="AG119" s="16">
        <f t="shared" si="51"/>
        <v>6.919942088954528</v>
      </c>
      <c r="AH119" s="16">
        <f t="shared" si="52"/>
        <v>6.5530579110454763</v>
      </c>
      <c r="AI119" s="49"/>
    </row>
    <row r="120" spans="1:35" x14ac:dyDescent="0.2">
      <c r="A120" s="14" t="s">
        <v>22</v>
      </c>
      <c r="B120" s="15">
        <v>41073</v>
      </c>
      <c r="C120" s="16">
        <v>6.51</v>
      </c>
      <c r="D120" s="16">
        <v>6.51</v>
      </c>
      <c r="E120" s="16">
        <v>6.6</v>
      </c>
      <c r="F120" s="16">
        <f t="shared" si="38"/>
        <v>-7.0000000000000284E-2</v>
      </c>
      <c r="G120" s="14" t="str">
        <f t="shared" si="39"/>
        <v/>
      </c>
      <c r="H120" s="14">
        <f t="shared" si="40"/>
        <v>7.0000000000000284E-2</v>
      </c>
      <c r="I120" s="16">
        <f t="shared" si="42"/>
        <v>35.789473684210506</v>
      </c>
      <c r="K120" s="46"/>
      <c r="L120" s="16">
        <f t="shared" si="43"/>
        <v>6.84</v>
      </c>
      <c r="M120" s="16">
        <f t="shared" si="44"/>
        <v>6.51</v>
      </c>
      <c r="N120" s="28">
        <f t="shared" si="45"/>
        <v>0</v>
      </c>
      <c r="O120" s="28">
        <f t="shared" si="47"/>
        <v>0.19191919191919227</v>
      </c>
      <c r="P120" s="28">
        <f t="shared" si="48"/>
        <v>0.19191919191919227</v>
      </c>
      <c r="Q120" s="28">
        <f t="shared" si="49"/>
        <v>0.32323232323232365</v>
      </c>
      <c r="T120" s="47"/>
      <c r="U120" s="41">
        <f t="shared" si="33"/>
        <v>6.6506340893158304</v>
      </c>
      <c r="V120" s="16"/>
      <c r="W120" s="27">
        <f t="shared" si="34"/>
        <v>6.7262046619049221</v>
      </c>
      <c r="Y120" s="41">
        <f t="shared" si="35"/>
        <v>-7.5570572589091611E-2</v>
      </c>
      <c r="Z120" s="41">
        <f t="shared" si="37"/>
        <v>-5.1577455064464359E-2</v>
      </c>
      <c r="AD120" s="48"/>
      <c r="AE120" s="43">
        <f t="shared" si="46"/>
        <v>6.7219999999999995</v>
      </c>
      <c r="AF120" s="44">
        <f t="shared" si="50"/>
        <v>0.10279105019407093</v>
      </c>
      <c r="AG120" s="16">
        <f t="shared" si="51"/>
        <v>6.9275821003881415</v>
      </c>
      <c r="AH120" s="16">
        <f t="shared" si="52"/>
        <v>6.5164178996118576</v>
      </c>
      <c r="AI120" s="49"/>
    </row>
    <row r="121" spans="1:35" x14ac:dyDescent="0.2">
      <c r="A121" s="14" t="s">
        <v>22</v>
      </c>
      <c r="B121" s="15">
        <v>41074</v>
      </c>
      <c r="C121" s="16">
        <v>6.52</v>
      </c>
      <c r="D121" s="16">
        <v>6.5</v>
      </c>
      <c r="E121" s="16">
        <v>6.58</v>
      </c>
      <c r="F121" s="16">
        <f t="shared" si="38"/>
        <v>9.9999999999997868E-3</v>
      </c>
      <c r="G121" s="14">
        <f t="shared" si="39"/>
        <v>9.9999999999997868E-3</v>
      </c>
      <c r="H121" s="14" t="str">
        <f t="shared" si="40"/>
        <v/>
      </c>
      <c r="I121" s="16">
        <f t="shared" si="42"/>
        <v>36.458333333333293</v>
      </c>
      <c r="K121" s="46"/>
      <c r="L121" s="16">
        <f t="shared" si="43"/>
        <v>6.84</v>
      </c>
      <c r="M121" s="16">
        <f t="shared" si="44"/>
        <v>6.51</v>
      </c>
      <c r="N121" s="28">
        <f t="shared" si="45"/>
        <v>3.0303030303029652E-2</v>
      </c>
      <c r="O121" s="28">
        <f t="shared" si="47"/>
        <v>8.080808080808087E-2</v>
      </c>
      <c r="P121" s="28">
        <f t="shared" si="48"/>
        <v>8.080808080808087E-2</v>
      </c>
      <c r="Q121" s="28">
        <f t="shared" si="49"/>
        <v>0.23661616161616186</v>
      </c>
      <c r="T121" s="47"/>
      <c r="U121" s="41">
        <f t="shared" si="33"/>
        <v>6.6305365371133949</v>
      </c>
      <c r="V121" s="16"/>
      <c r="W121" s="27">
        <f t="shared" si="34"/>
        <v>6.7109302425045581</v>
      </c>
      <c r="Y121" s="41">
        <f t="shared" si="35"/>
        <v>-8.0393705391163195E-2</v>
      </c>
      <c r="Z121" s="41">
        <f t="shared" si="37"/>
        <v>-5.4459080097134245E-2</v>
      </c>
      <c r="AD121" s="48"/>
      <c r="AE121" s="43">
        <f t="shared" si="46"/>
        <v>6.7070000000000007</v>
      </c>
      <c r="AF121" s="44">
        <f t="shared" si="50"/>
        <v>0.10909170454255453</v>
      </c>
      <c r="AG121" s="16">
        <f t="shared" si="51"/>
        <v>6.9251834090851094</v>
      </c>
      <c r="AH121" s="16">
        <f t="shared" si="52"/>
        <v>6.488816590914892</v>
      </c>
      <c r="AI121" s="49"/>
    </row>
    <row r="122" spans="1:35" x14ac:dyDescent="0.2">
      <c r="A122" s="14" t="s">
        <v>22</v>
      </c>
      <c r="B122" s="15">
        <v>41075</v>
      </c>
      <c r="C122" s="16">
        <v>6.45</v>
      </c>
      <c r="D122" s="16">
        <v>6.45</v>
      </c>
      <c r="E122" s="16">
        <v>6.58</v>
      </c>
      <c r="F122" s="16">
        <f t="shared" si="38"/>
        <v>-6.9999999999999396E-2</v>
      </c>
      <c r="G122" s="14" t="str">
        <f t="shared" si="39"/>
        <v/>
      </c>
      <c r="H122" s="14">
        <f t="shared" si="40"/>
        <v>6.9999999999999396E-2</v>
      </c>
      <c r="I122" s="16">
        <f t="shared" si="42"/>
        <v>33.980582524271838</v>
      </c>
      <c r="K122" s="46"/>
      <c r="L122" s="16">
        <f t="shared" si="43"/>
        <v>6.84</v>
      </c>
      <c r="M122" s="16">
        <f t="shared" si="44"/>
        <v>6.45</v>
      </c>
      <c r="N122" s="28">
        <f t="shared" si="45"/>
        <v>0</v>
      </c>
      <c r="O122" s="28">
        <f t="shared" si="47"/>
        <v>1.0101010101009883E-2</v>
      </c>
      <c r="P122" s="28">
        <f t="shared" si="48"/>
        <v>1.0101010101009883E-2</v>
      </c>
      <c r="Q122" s="28">
        <f t="shared" si="49"/>
        <v>0.16363636363636375</v>
      </c>
      <c r="T122" s="47"/>
      <c r="U122" s="41">
        <f t="shared" si="33"/>
        <v>6.6027616852497957</v>
      </c>
      <c r="V122" s="16"/>
      <c r="W122" s="27">
        <f t="shared" si="34"/>
        <v>6.6916020763931092</v>
      </c>
      <c r="Y122" s="41">
        <f t="shared" si="35"/>
        <v>-8.8840391143313546E-2</v>
      </c>
      <c r="Z122" s="41">
        <f t="shared" si="37"/>
        <v>-5.7897211201752175E-2</v>
      </c>
      <c r="AD122" s="48"/>
      <c r="AE122" s="43">
        <f t="shared" si="46"/>
        <v>6.6894999999999998</v>
      </c>
      <c r="AF122" s="44">
        <f t="shared" si="50"/>
        <v>0.12026948906518231</v>
      </c>
      <c r="AG122" s="16">
        <f t="shared" si="51"/>
        <v>6.930038978130364</v>
      </c>
      <c r="AH122" s="16">
        <f t="shared" si="52"/>
        <v>6.4489610218696356</v>
      </c>
      <c r="AI122" s="49"/>
    </row>
    <row r="123" spans="1:35" x14ac:dyDescent="0.2">
      <c r="A123" s="14" t="s">
        <v>22</v>
      </c>
      <c r="B123" s="15">
        <v>41078</v>
      </c>
      <c r="C123" s="16">
        <v>6.45</v>
      </c>
      <c r="D123" s="16">
        <v>6.41</v>
      </c>
      <c r="E123" s="16">
        <v>6.5</v>
      </c>
      <c r="F123" s="16">
        <f t="shared" si="38"/>
        <v>0</v>
      </c>
      <c r="G123" s="14" t="str">
        <f t="shared" si="39"/>
        <v/>
      </c>
      <c r="H123" s="14" t="str">
        <f t="shared" si="40"/>
        <v/>
      </c>
      <c r="I123" s="16">
        <f t="shared" si="42"/>
        <v>32.673267326732685</v>
      </c>
      <c r="K123" s="46"/>
      <c r="L123" s="16">
        <f t="shared" si="43"/>
        <v>6.84</v>
      </c>
      <c r="M123" s="16">
        <f t="shared" si="44"/>
        <v>6.45</v>
      </c>
      <c r="N123" s="28">
        <f t="shared" si="45"/>
        <v>0</v>
      </c>
      <c r="O123" s="28">
        <f t="shared" si="47"/>
        <v>1.0101010101009883E-2</v>
      </c>
      <c r="P123" s="28">
        <f t="shared" si="48"/>
        <v>1.0101010101009883E-2</v>
      </c>
      <c r="Q123" s="28">
        <f t="shared" si="49"/>
        <v>9.6969696969697039E-2</v>
      </c>
      <c r="T123" s="47"/>
      <c r="U123" s="41">
        <f t="shared" si="33"/>
        <v>6.5792598875190578</v>
      </c>
      <c r="V123" s="16"/>
      <c r="W123" s="27">
        <f t="shared" si="34"/>
        <v>6.6737056262899159</v>
      </c>
      <c r="Y123" s="41">
        <f t="shared" si="35"/>
        <v>-9.4445738770858156E-2</v>
      </c>
      <c r="Z123" s="41">
        <f t="shared" si="37"/>
        <v>-6.1552063958662778E-2</v>
      </c>
      <c r="AD123" s="48"/>
      <c r="AE123" s="43">
        <f t="shared" si="46"/>
        <v>6.6709999999999994</v>
      </c>
      <c r="AF123" s="44">
        <f t="shared" si="50"/>
        <v>0.12703936397825674</v>
      </c>
      <c r="AG123" s="16">
        <f t="shared" si="51"/>
        <v>6.9250787279565129</v>
      </c>
      <c r="AH123" s="16">
        <f t="shared" si="52"/>
        <v>6.4169212720434858</v>
      </c>
      <c r="AI123" s="49"/>
    </row>
    <row r="124" spans="1:35" x14ac:dyDescent="0.2">
      <c r="A124" s="14" t="s">
        <v>22</v>
      </c>
      <c r="B124" s="15">
        <v>41079</v>
      </c>
      <c r="C124" s="16">
        <v>6.42</v>
      </c>
      <c r="D124" s="16">
        <v>6.4</v>
      </c>
      <c r="E124" s="16">
        <v>6.47</v>
      </c>
      <c r="F124" s="16">
        <f t="shared" si="38"/>
        <v>-3.0000000000000249E-2</v>
      </c>
      <c r="G124" s="14" t="str">
        <f t="shared" si="39"/>
        <v/>
      </c>
      <c r="H124" s="14">
        <f t="shared" si="40"/>
        <v>3.0000000000000249E-2</v>
      </c>
      <c r="I124" s="16">
        <f t="shared" si="42"/>
        <v>29</v>
      </c>
      <c r="K124" s="46"/>
      <c r="L124" s="16">
        <f t="shared" si="43"/>
        <v>6.76</v>
      </c>
      <c r="M124" s="16">
        <f t="shared" si="44"/>
        <v>6.42</v>
      </c>
      <c r="N124" s="28">
        <f t="shared" si="45"/>
        <v>0</v>
      </c>
      <c r="O124" s="28">
        <f t="shared" si="47"/>
        <v>0</v>
      </c>
      <c r="P124" s="28">
        <f t="shared" si="48"/>
        <v>0</v>
      </c>
      <c r="Q124" s="28">
        <f t="shared" si="49"/>
        <v>5.8585858585858588E-2</v>
      </c>
      <c r="T124" s="47"/>
      <c r="U124" s="41">
        <f t="shared" si="33"/>
        <v>6.5547583663622797</v>
      </c>
      <c r="V124" s="16"/>
      <c r="W124" s="27">
        <f t="shared" si="34"/>
        <v>6.6549126169351069</v>
      </c>
      <c r="Y124" s="41">
        <f t="shared" si="35"/>
        <v>-0.10015425057282723</v>
      </c>
      <c r="Z124" s="41">
        <f t="shared" si="37"/>
        <v>-6.5412282620079226E-2</v>
      </c>
      <c r="AD124" s="48"/>
      <c r="AE124" s="43">
        <f t="shared" si="46"/>
        <v>6.6515000000000004</v>
      </c>
      <c r="AF124" s="44">
        <f t="shared" si="50"/>
        <v>0.13395055057744262</v>
      </c>
      <c r="AG124" s="16">
        <f t="shared" si="51"/>
        <v>6.9194011011548859</v>
      </c>
      <c r="AH124" s="16">
        <f t="shared" si="52"/>
        <v>6.3835988988451149</v>
      </c>
      <c r="AI124" s="49"/>
    </row>
    <row r="125" spans="1:35" x14ac:dyDescent="0.2">
      <c r="A125" s="14" t="s">
        <v>22</v>
      </c>
      <c r="B125" s="15">
        <v>41080</v>
      </c>
      <c r="C125" s="16">
        <v>6.46</v>
      </c>
      <c r="D125" s="16">
        <v>6.4</v>
      </c>
      <c r="E125" s="16">
        <v>6.46</v>
      </c>
      <c r="F125" s="16">
        <f t="shared" si="38"/>
        <v>4.0000000000000036E-2</v>
      </c>
      <c r="G125" s="14">
        <f t="shared" si="39"/>
        <v>4.0000000000000036E-2</v>
      </c>
      <c r="H125" s="14" t="str">
        <f t="shared" si="40"/>
        <v/>
      </c>
      <c r="I125" s="16">
        <f t="shared" si="42"/>
        <v>34.375000000000014</v>
      </c>
      <c r="K125" s="46"/>
      <c r="L125" s="16">
        <f t="shared" si="43"/>
        <v>6.76</v>
      </c>
      <c r="M125" s="16">
        <f t="shared" si="44"/>
        <v>6.42</v>
      </c>
      <c r="N125" s="28">
        <f t="shared" si="45"/>
        <v>0.11764705882352956</v>
      </c>
      <c r="O125" s="28">
        <f t="shared" si="47"/>
        <v>3.9215686274509852E-2</v>
      </c>
      <c r="P125" s="28">
        <f t="shared" si="48"/>
        <v>3.9215686274509852E-2</v>
      </c>
      <c r="Q125" s="28">
        <f t="shared" si="49"/>
        <v>2.8045157456922098E-2</v>
      </c>
      <c r="T125" s="47"/>
      <c r="U125" s="41">
        <f t="shared" si="33"/>
        <v>6.5401801561526982</v>
      </c>
      <c r="V125" s="16"/>
      <c r="W125" s="27">
        <f t="shared" si="34"/>
        <v>6.6404746453102836</v>
      </c>
      <c r="Y125" s="41">
        <f t="shared" si="35"/>
        <v>-0.10029448915758543</v>
      </c>
      <c r="Z125" s="41">
        <f t="shared" si="37"/>
        <v>-6.890050327382985E-2</v>
      </c>
      <c r="AD125" s="48"/>
      <c r="AE125" s="43">
        <f t="shared" si="46"/>
        <v>6.634500000000001</v>
      </c>
      <c r="AF125" s="44">
        <f t="shared" si="50"/>
        <v>0.13559037576465377</v>
      </c>
      <c r="AG125" s="16">
        <f t="shared" si="51"/>
        <v>6.9056807515293084</v>
      </c>
      <c r="AH125" s="16">
        <f t="shared" si="52"/>
        <v>6.3633192484706935</v>
      </c>
      <c r="AI125" s="49"/>
    </row>
    <row r="126" spans="1:35" x14ac:dyDescent="0.2">
      <c r="A126" s="14" t="s">
        <v>22</v>
      </c>
      <c r="B126" s="15">
        <v>41081</v>
      </c>
      <c r="C126" s="16">
        <v>6.54</v>
      </c>
      <c r="D126" s="16">
        <v>6.46</v>
      </c>
      <c r="E126" s="16">
        <v>6.54</v>
      </c>
      <c r="F126" s="16">
        <f t="shared" si="38"/>
        <v>8.0000000000000071E-2</v>
      </c>
      <c r="G126" s="14">
        <f t="shared" si="39"/>
        <v>8.0000000000000071E-2</v>
      </c>
      <c r="H126" s="14" t="str">
        <f t="shared" si="40"/>
        <v/>
      </c>
      <c r="I126" s="16">
        <f t="shared" si="42"/>
        <v>44.086021505376323</v>
      </c>
      <c r="K126" s="46"/>
      <c r="L126" s="16">
        <f t="shared" si="43"/>
        <v>6.76</v>
      </c>
      <c r="M126" s="16">
        <f t="shared" si="44"/>
        <v>6.42</v>
      </c>
      <c r="N126" s="28">
        <f t="shared" si="45"/>
        <v>0.3529411764705887</v>
      </c>
      <c r="O126" s="28">
        <f t="shared" si="47"/>
        <v>0.15686274509803941</v>
      </c>
      <c r="P126" s="28">
        <f t="shared" si="48"/>
        <v>0.15686274509803941</v>
      </c>
      <c r="Q126" s="28">
        <f t="shared" si="49"/>
        <v>4.3256090314913807E-2</v>
      </c>
      <c r="T126" s="47"/>
      <c r="U126" s="41">
        <f t="shared" si="33"/>
        <v>6.5401524398215134</v>
      </c>
      <c r="V126" s="16"/>
      <c r="W126" s="27">
        <f t="shared" si="34"/>
        <v>6.633032078991004</v>
      </c>
      <c r="Y126" s="41">
        <f t="shared" si="35"/>
        <v>-9.2879639169490602E-2</v>
      </c>
      <c r="Z126" s="41">
        <f t="shared" si="37"/>
        <v>-7.1298416863395928E-2</v>
      </c>
      <c r="AD126" s="48"/>
      <c r="AE126" s="43">
        <f t="shared" si="46"/>
        <v>6.6225000000000005</v>
      </c>
      <c r="AF126" s="44">
        <f t="shared" si="50"/>
        <v>0.13277330303942886</v>
      </c>
      <c r="AG126" s="16">
        <f t="shared" si="51"/>
        <v>6.8880466060788583</v>
      </c>
      <c r="AH126" s="16">
        <f t="shared" si="52"/>
        <v>6.3569533939211427</v>
      </c>
      <c r="AI126" s="49"/>
    </row>
    <row r="127" spans="1:35" x14ac:dyDescent="0.2">
      <c r="A127" s="14" t="s">
        <v>22</v>
      </c>
      <c r="B127" s="15">
        <v>41082</v>
      </c>
      <c r="C127" s="16">
        <v>6.5</v>
      </c>
      <c r="D127" s="16">
        <v>6.46</v>
      </c>
      <c r="E127" s="16">
        <v>6.53</v>
      </c>
      <c r="F127" s="16">
        <f t="shared" si="38"/>
        <v>-4.0000000000000036E-2</v>
      </c>
      <c r="G127" s="14" t="str">
        <f t="shared" si="39"/>
        <v/>
      </c>
      <c r="H127" s="14">
        <f t="shared" si="40"/>
        <v>4.0000000000000036E-2</v>
      </c>
      <c r="I127" s="16">
        <f t="shared" si="42"/>
        <v>44.565217391304373</v>
      </c>
      <c r="K127" s="46"/>
      <c r="L127" s="16">
        <f t="shared" si="43"/>
        <v>6.76</v>
      </c>
      <c r="M127" s="16">
        <f t="shared" si="44"/>
        <v>6.42</v>
      </c>
      <c r="N127" s="28">
        <f t="shared" si="45"/>
        <v>0.23529411764705913</v>
      </c>
      <c r="O127" s="28">
        <f t="shared" si="47"/>
        <v>0.23529411764705913</v>
      </c>
      <c r="P127" s="28">
        <f t="shared" si="48"/>
        <v>0.23529411764705913</v>
      </c>
      <c r="Q127" s="28">
        <f t="shared" si="49"/>
        <v>8.8294711824123656E-2</v>
      </c>
      <c r="T127" s="47"/>
      <c r="U127" s="41">
        <f t="shared" si="33"/>
        <v>6.5339751413874341</v>
      </c>
      <c r="V127" s="16"/>
      <c r="W127" s="27">
        <f t="shared" si="34"/>
        <v>6.6231778509175969</v>
      </c>
      <c r="Y127" s="41">
        <f t="shared" si="35"/>
        <v>-8.9202709530162849E-2</v>
      </c>
      <c r="Z127" s="41">
        <f t="shared" si="37"/>
        <v>-7.3088846130072618E-2</v>
      </c>
      <c r="AD127" s="48"/>
      <c r="AE127" s="43">
        <f t="shared" si="46"/>
        <v>6.6085000000000012</v>
      </c>
      <c r="AF127" s="44">
        <f t="shared" si="50"/>
        <v>0.13016431922765931</v>
      </c>
      <c r="AG127" s="16">
        <f t="shared" si="51"/>
        <v>6.8688286384553194</v>
      </c>
      <c r="AH127" s="16">
        <f t="shared" si="52"/>
        <v>6.3481713615446829</v>
      </c>
      <c r="AI127" s="49"/>
    </row>
    <row r="128" spans="1:35" x14ac:dyDescent="0.2">
      <c r="A128" s="14" t="s">
        <v>22</v>
      </c>
      <c r="B128" s="15">
        <v>41085</v>
      </c>
      <c r="C128" s="16">
        <v>6.49</v>
      </c>
      <c r="D128" s="16">
        <v>6.42</v>
      </c>
      <c r="E128" s="16">
        <v>6.51</v>
      </c>
      <c r="F128" s="16">
        <f t="shared" si="38"/>
        <v>-9.9999999999997868E-3</v>
      </c>
      <c r="G128" s="14" t="str">
        <f t="shared" si="39"/>
        <v/>
      </c>
      <c r="H128" s="14">
        <f t="shared" si="40"/>
        <v>9.9999999999997868E-3</v>
      </c>
      <c r="I128" s="16">
        <f t="shared" si="42"/>
        <v>37.349397590361434</v>
      </c>
      <c r="K128" s="46"/>
      <c r="L128" s="16">
        <f t="shared" si="43"/>
        <v>6.76</v>
      </c>
      <c r="M128" s="16">
        <f t="shared" si="44"/>
        <v>6.42</v>
      </c>
      <c r="N128" s="28">
        <f t="shared" si="45"/>
        <v>0.2058823529411774</v>
      </c>
      <c r="O128" s="28">
        <f t="shared" si="47"/>
        <v>0.26470588235294173</v>
      </c>
      <c r="P128" s="28">
        <f t="shared" si="48"/>
        <v>0.26470588235294173</v>
      </c>
      <c r="Q128" s="28">
        <f t="shared" si="49"/>
        <v>0.13921568627451003</v>
      </c>
      <c r="T128" s="47"/>
      <c r="U128" s="41">
        <f t="shared" si="33"/>
        <v>6.5272097350201363</v>
      </c>
      <c r="V128" s="16"/>
      <c r="W128" s="27">
        <f t="shared" si="34"/>
        <v>6.6133128249237005</v>
      </c>
      <c r="Y128" s="41">
        <f t="shared" si="35"/>
        <v>-8.6103089903564189E-2</v>
      </c>
      <c r="Z128" s="41">
        <f t="shared" si="37"/>
        <v>-7.439027050742178E-2</v>
      </c>
      <c r="AD128" s="48"/>
      <c r="AE128" s="43">
        <f t="shared" si="46"/>
        <v>6.5939999999999994</v>
      </c>
      <c r="AF128" s="44">
        <f t="shared" si="50"/>
        <v>0.12634872377669665</v>
      </c>
      <c r="AG128" s="16">
        <f t="shared" si="51"/>
        <v>6.8466974475533924</v>
      </c>
      <c r="AH128" s="16">
        <f t="shared" si="52"/>
        <v>6.3413025524466065</v>
      </c>
      <c r="AI128" s="49"/>
    </row>
    <row r="129" spans="1:35" x14ac:dyDescent="0.2">
      <c r="A129" s="14" t="s">
        <v>22</v>
      </c>
      <c r="B129" s="15">
        <v>41086</v>
      </c>
      <c r="C129" s="16">
        <v>6.49</v>
      </c>
      <c r="D129" s="16">
        <v>6.45</v>
      </c>
      <c r="E129" s="16">
        <v>6.53</v>
      </c>
      <c r="F129" s="16">
        <f t="shared" si="38"/>
        <v>0</v>
      </c>
      <c r="G129" s="14" t="str">
        <f t="shared" si="39"/>
        <v/>
      </c>
      <c r="H129" s="14" t="str">
        <f t="shared" si="40"/>
        <v/>
      </c>
      <c r="I129" s="16">
        <f t="shared" si="42"/>
        <v>36.585365853658544</v>
      </c>
      <c r="K129" s="46"/>
      <c r="L129" s="16">
        <f t="shared" si="43"/>
        <v>6.76</v>
      </c>
      <c r="M129" s="16">
        <f t="shared" si="44"/>
        <v>6.42</v>
      </c>
      <c r="N129" s="28">
        <f t="shared" si="45"/>
        <v>0.2058823529411774</v>
      </c>
      <c r="O129" s="28">
        <f t="shared" si="47"/>
        <v>0.21568627450980463</v>
      </c>
      <c r="P129" s="28">
        <f t="shared" si="48"/>
        <v>0.21568627450980463</v>
      </c>
      <c r="Q129" s="28">
        <f t="shared" si="49"/>
        <v>0.18235294117647094</v>
      </c>
      <c r="T129" s="47"/>
      <c r="U129" s="41">
        <f t="shared" si="33"/>
        <v>6.5214851604016539</v>
      </c>
      <c r="V129" s="16"/>
      <c r="W129" s="27">
        <f t="shared" si="34"/>
        <v>6.6041785415960188</v>
      </c>
      <c r="Y129" s="41">
        <f t="shared" si="35"/>
        <v>-8.2693381194364868E-2</v>
      </c>
      <c r="Z129" s="41">
        <f t="shared" si="37"/>
        <v>-7.5220581576116094E-2</v>
      </c>
      <c r="AD129" s="48"/>
      <c r="AE129" s="43">
        <f t="shared" si="46"/>
        <v>6.5785000000000009</v>
      </c>
      <c r="AF129" s="44">
        <f t="shared" si="50"/>
        <v>0.11892329460622922</v>
      </c>
      <c r="AG129" s="16">
        <f t="shared" si="51"/>
        <v>6.8163465892124595</v>
      </c>
      <c r="AH129" s="16">
        <f t="shared" si="52"/>
        <v>6.3406534107875423</v>
      </c>
      <c r="AI129" s="49"/>
    </row>
    <row r="130" spans="1:35" x14ac:dyDescent="0.2">
      <c r="A130" s="14" t="s">
        <v>22</v>
      </c>
      <c r="B130" s="15">
        <v>41087</v>
      </c>
      <c r="C130" s="16">
        <v>6.59</v>
      </c>
      <c r="D130" s="16">
        <v>6.46</v>
      </c>
      <c r="E130" s="16">
        <v>6.63</v>
      </c>
      <c r="F130" s="16">
        <f t="shared" si="38"/>
        <v>9.9999999999999645E-2</v>
      </c>
      <c r="G130" s="14">
        <f t="shared" si="39"/>
        <v>9.9999999999999645E-2</v>
      </c>
      <c r="H130" s="14" t="str">
        <f t="shared" si="40"/>
        <v/>
      </c>
      <c r="I130" s="16">
        <f t="shared" si="42"/>
        <v>40.229885057471257</v>
      </c>
      <c r="K130" s="46"/>
      <c r="L130" s="16">
        <f t="shared" si="43"/>
        <v>6.63</v>
      </c>
      <c r="M130" s="16">
        <f t="shared" si="44"/>
        <v>6.42</v>
      </c>
      <c r="N130" s="28">
        <f t="shared" si="45"/>
        <v>0.80952380952380931</v>
      </c>
      <c r="O130" s="28">
        <f t="shared" si="47"/>
        <v>0.40709617180205471</v>
      </c>
      <c r="P130" s="28">
        <f t="shared" si="48"/>
        <v>0.40709617180205471</v>
      </c>
      <c r="Q130" s="28">
        <f t="shared" si="49"/>
        <v>0.25592903828197988</v>
      </c>
      <c r="T130" s="47"/>
      <c r="U130" s="41">
        <f t="shared" si="33"/>
        <v>6.5320259049552449</v>
      </c>
      <c r="V130" s="16"/>
      <c r="W130" s="27">
        <f t="shared" si="34"/>
        <v>6.6031282792555723</v>
      </c>
      <c r="Y130" s="41">
        <f t="shared" si="35"/>
        <v>-7.1102374300327398E-2</v>
      </c>
      <c r="Z130" s="41">
        <f t="shared" si="37"/>
        <v>-7.4808760848537229E-2</v>
      </c>
      <c r="AD130" s="48"/>
      <c r="AE130" s="43">
        <f t="shared" si="46"/>
        <v>6.5659999999999998</v>
      </c>
      <c r="AF130" s="44">
        <f t="shared" si="50"/>
        <v>0.10282995672468208</v>
      </c>
      <c r="AG130" s="16">
        <f t="shared" si="51"/>
        <v>6.7716599134493638</v>
      </c>
      <c r="AH130" s="16">
        <f t="shared" si="52"/>
        <v>6.3603400865506359</v>
      </c>
      <c r="AI130" s="49"/>
    </row>
    <row r="131" spans="1:35" x14ac:dyDescent="0.2">
      <c r="A131" s="14" t="s">
        <v>22</v>
      </c>
      <c r="B131" s="15">
        <v>41088</v>
      </c>
      <c r="C131" s="16">
        <v>6.5</v>
      </c>
      <c r="D131" s="16">
        <v>6.49</v>
      </c>
      <c r="E131" s="16">
        <v>6.65</v>
      </c>
      <c r="F131" s="16">
        <f t="shared" si="38"/>
        <v>-8.9999999999999858E-2</v>
      </c>
      <c r="G131" s="14" t="str">
        <f t="shared" si="39"/>
        <v/>
      </c>
      <c r="H131" s="14">
        <f t="shared" si="40"/>
        <v>8.9999999999999858E-2</v>
      </c>
      <c r="I131" s="16">
        <f t="shared" si="42"/>
        <v>49.295774647887335</v>
      </c>
      <c r="K131" s="46"/>
      <c r="L131" s="16">
        <f t="shared" si="43"/>
        <v>6.63</v>
      </c>
      <c r="M131" s="16">
        <f t="shared" si="44"/>
        <v>6.42</v>
      </c>
      <c r="N131" s="28">
        <f t="shared" si="45"/>
        <v>0.38095238095238138</v>
      </c>
      <c r="O131" s="28">
        <f t="shared" si="47"/>
        <v>0.46545284780578938</v>
      </c>
      <c r="P131" s="28">
        <f t="shared" si="48"/>
        <v>0.46545284780578938</v>
      </c>
      <c r="Q131" s="28">
        <f t="shared" si="49"/>
        <v>0.31764705882352995</v>
      </c>
      <c r="T131" s="47"/>
      <c r="U131" s="41">
        <f t="shared" si="33"/>
        <v>6.5270988426544383</v>
      </c>
      <c r="V131" s="16"/>
      <c r="W131" s="27">
        <f t="shared" si="34"/>
        <v>6.5954891474588635</v>
      </c>
      <c r="Y131" s="41">
        <f t="shared" si="35"/>
        <v>-6.8390304804425206E-2</v>
      </c>
      <c r="Z131" s="41">
        <f t="shared" si="37"/>
        <v>-7.4166915244126025E-2</v>
      </c>
      <c r="AD131" s="48"/>
      <c r="AE131" s="43">
        <f t="shared" si="46"/>
        <v>6.5529999999999999</v>
      </c>
      <c r="AF131" s="44">
        <f t="shared" si="50"/>
        <v>9.3493315269060795E-2</v>
      </c>
      <c r="AG131" s="16">
        <f t="shared" si="51"/>
        <v>6.7399866305381213</v>
      </c>
      <c r="AH131" s="16">
        <f t="shared" si="52"/>
        <v>6.3660133694618786</v>
      </c>
      <c r="AI131" s="49"/>
    </row>
    <row r="132" spans="1:35" x14ac:dyDescent="0.2">
      <c r="A132" s="14" t="s">
        <v>22</v>
      </c>
      <c r="B132" s="15">
        <v>41089</v>
      </c>
      <c r="C132" s="16">
        <v>6.6</v>
      </c>
      <c r="D132" s="16">
        <v>6.46</v>
      </c>
      <c r="E132" s="16">
        <v>6.6</v>
      </c>
      <c r="F132" s="16">
        <f t="shared" si="38"/>
        <v>9.9999999999999645E-2</v>
      </c>
      <c r="G132" s="14">
        <f t="shared" si="39"/>
        <v>9.9999999999999645E-2</v>
      </c>
      <c r="H132" s="14" t="str">
        <f t="shared" si="40"/>
        <v/>
      </c>
      <c r="I132" s="16">
        <f t="shared" si="42"/>
        <v>47.826086956521713</v>
      </c>
      <c r="K132" s="46"/>
      <c r="L132" s="16">
        <f t="shared" si="43"/>
        <v>6.6</v>
      </c>
      <c r="M132" s="16">
        <f t="shared" si="44"/>
        <v>6.42</v>
      </c>
      <c r="N132" s="28">
        <f t="shared" si="45"/>
        <v>1</v>
      </c>
      <c r="O132" s="28">
        <f t="shared" si="47"/>
        <v>0.73015873015873023</v>
      </c>
      <c r="P132" s="28">
        <f t="shared" si="48"/>
        <v>0.73015873015873023</v>
      </c>
      <c r="Q132" s="28">
        <f t="shared" si="49"/>
        <v>0.41661998132586414</v>
      </c>
      <c r="T132" s="47"/>
      <c r="U132" s="41">
        <f t="shared" si="33"/>
        <v>6.5383144053229865</v>
      </c>
      <c r="V132" s="16"/>
      <c r="W132" s="27">
        <f t="shared" si="34"/>
        <v>6.5958232846841334</v>
      </c>
      <c r="Y132" s="41">
        <f t="shared" si="35"/>
        <v>-5.7508879361146903E-2</v>
      </c>
      <c r="Z132" s="41">
        <f t="shared" si="37"/>
        <v>-7.2501111655828121E-2</v>
      </c>
      <c r="AD132" s="48"/>
      <c r="AE132" s="43">
        <f t="shared" si="46"/>
        <v>6.5504999999999995</v>
      </c>
      <c r="AF132" s="44">
        <f t="shared" si="50"/>
        <v>9.1513660182510406E-2</v>
      </c>
      <c r="AG132" s="16">
        <f t="shared" si="51"/>
        <v>6.7335273203650203</v>
      </c>
      <c r="AH132" s="16">
        <f t="shared" si="52"/>
        <v>6.3674726796349788</v>
      </c>
      <c r="AI132" s="49"/>
    </row>
    <row r="133" spans="1:35" x14ac:dyDescent="0.2">
      <c r="A133" s="14" t="s">
        <v>22</v>
      </c>
      <c r="B133" s="15">
        <v>41092</v>
      </c>
      <c r="C133" s="16">
        <v>6.62</v>
      </c>
      <c r="D133" s="16">
        <v>6.55</v>
      </c>
      <c r="E133" s="16">
        <v>6.65</v>
      </c>
      <c r="F133" s="16">
        <f t="shared" si="38"/>
        <v>2.0000000000000462E-2</v>
      </c>
      <c r="G133" s="14">
        <f t="shared" si="39"/>
        <v>2.0000000000000462E-2</v>
      </c>
      <c r="H133" s="14" t="str">
        <f t="shared" si="40"/>
        <v/>
      </c>
      <c r="I133" s="16">
        <f t="shared" si="42"/>
        <v>53.030303030303038</v>
      </c>
      <c r="K133" s="46"/>
      <c r="L133" s="16">
        <f t="shared" si="43"/>
        <v>6.62</v>
      </c>
      <c r="M133" s="16">
        <f t="shared" si="44"/>
        <v>6.42</v>
      </c>
      <c r="N133" s="28">
        <f t="shared" si="45"/>
        <v>1</v>
      </c>
      <c r="O133" s="28">
        <f t="shared" si="47"/>
        <v>0.79365079365079383</v>
      </c>
      <c r="P133" s="28">
        <f t="shared" si="48"/>
        <v>0.79365079365079383</v>
      </c>
      <c r="Q133" s="28">
        <f t="shared" si="49"/>
        <v>0.52240896358543454</v>
      </c>
      <c r="T133" s="47"/>
      <c r="U133" s="41">
        <f t="shared" ref="U133:U196" si="53">V$3*$C133+(1-V$3)*U132</f>
        <v>6.5508814198886807</v>
      </c>
      <c r="V133" s="16"/>
      <c r="W133" s="27">
        <f t="shared" ref="W133:W196" si="54">X$3*$C133+(1-X$3)*W132</f>
        <v>6.5976141524853089</v>
      </c>
      <c r="Y133" s="41">
        <f t="shared" ref="Y133:Y196" si="55">U133-W133</f>
        <v>-4.6732732596628246E-2</v>
      </c>
      <c r="Z133" s="41">
        <f t="shared" si="37"/>
        <v>-6.9924273749908131E-2</v>
      </c>
      <c r="AD133" s="48"/>
      <c r="AE133" s="43">
        <f t="shared" si="46"/>
        <v>6.5514999999999999</v>
      </c>
      <c r="AF133" s="44">
        <f t="shared" si="50"/>
        <v>9.2156117539748797E-2</v>
      </c>
      <c r="AG133" s="16">
        <f t="shared" si="51"/>
        <v>6.7358122350794973</v>
      </c>
      <c r="AH133" s="16">
        <f t="shared" si="52"/>
        <v>6.3671877649205024</v>
      </c>
      <c r="AI133" s="49"/>
    </row>
    <row r="134" spans="1:35" x14ac:dyDescent="0.2">
      <c r="A134" s="14" t="s">
        <v>22</v>
      </c>
      <c r="B134" s="15">
        <v>41093</v>
      </c>
      <c r="C134" s="16">
        <v>6.57</v>
      </c>
      <c r="D134" s="16">
        <v>6.53</v>
      </c>
      <c r="E134" s="16">
        <v>6.6</v>
      </c>
      <c r="F134" s="16">
        <f t="shared" si="38"/>
        <v>-4.9999999999999822E-2</v>
      </c>
      <c r="G134" s="14" t="str">
        <f t="shared" si="39"/>
        <v/>
      </c>
      <c r="H134" s="14">
        <f t="shared" si="40"/>
        <v>4.9999999999999822E-2</v>
      </c>
      <c r="I134" s="16">
        <f t="shared" si="42"/>
        <v>54.687500000000057</v>
      </c>
      <c r="K134" s="46"/>
      <c r="L134" s="16">
        <f t="shared" si="43"/>
        <v>6.62</v>
      </c>
      <c r="M134" s="16">
        <f t="shared" si="44"/>
        <v>6.42</v>
      </c>
      <c r="N134" s="28">
        <f t="shared" si="45"/>
        <v>0.75000000000000111</v>
      </c>
      <c r="O134" s="28">
        <f t="shared" si="47"/>
        <v>0.91666666666666696</v>
      </c>
      <c r="P134" s="28">
        <f t="shared" si="48"/>
        <v>0.91666666666666696</v>
      </c>
      <c r="Q134" s="28">
        <f t="shared" si="49"/>
        <v>0.66260504201680703</v>
      </c>
      <c r="T134" s="47"/>
      <c r="U134" s="41">
        <f t="shared" si="53"/>
        <v>6.5538227399058071</v>
      </c>
      <c r="V134" s="16"/>
      <c r="W134" s="27">
        <f t="shared" si="54"/>
        <v>6.5955686597086194</v>
      </c>
      <c r="Y134" s="41">
        <f t="shared" si="55"/>
        <v>-4.1745919802812281E-2</v>
      </c>
      <c r="Z134" s="41">
        <f t="shared" ref="Z134:Z197" si="56">AA$3*Y134+(1-AA$3)*Z133</f>
        <v>-6.7106438355198542E-2</v>
      </c>
      <c r="AD134" s="48"/>
      <c r="AE134" s="43">
        <f t="shared" si="46"/>
        <v>6.5449999999999999</v>
      </c>
      <c r="AF134" s="44">
        <f t="shared" si="50"/>
        <v>8.5819578185866136E-2</v>
      </c>
      <c r="AG134" s="16">
        <f t="shared" si="51"/>
        <v>6.7166391563717323</v>
      </c>
      <c r="AH134" s="16">
        <f t="shared" si="52"/>
        <v>6.3733608436282676</v>
      </c>
      <c r="AI134" s="49"/>
    </row>
    <row r="135" spans="1:35" x14ac:dyDescent="0.2">
      <c r="A135" s="14" t="s">
        <v>22</v>
      </c>
      <c r="B135" s="15">
        <v>41094</v>
      </c>
      <c r="C135" s="16">
        <v>6.55</v>
      </c>
      <c r="D135" s="16">
        <v>6.55</v>
      </c>
      <c r="E135" s="16">
        <v>6.6</v>
      </c>
      <c r="F135" s="16">
        <f t="shared" ref="F135:F198" si="57">C135-C134</f>
        <v>-2.0000000000000462E-2</v>
      </c>
      <c r="G135" s="14" t="str">
        <f t="shared" ref="G135:G198" si="58">IF(F135&gt;0,F135,"")</f>
        <v/>
      </c>
      <c r="H135" s="14">
        <f t="shared" ref="H135:H198" si="59">IF(F135&lt;0,-F135,"")</f>
        <v>2.0000000000000462E-2</v>
      </c>
      <c r="I135" s="16">
        <f t="shared" si="42"/>
        <v>52.307692307692328</v>
      </c>
      <c r="K135" s="46"/>
      <c r="L135" s="16">
        <f t="shared" si="43"/>
        <v>6.62</v>
      </c>
      <c r="M135" s="16">
        <f t="shared" si="44"/>
        <v>6.42</v>
      </c>
      <c r="N135" s="28">
        <f t="shared" si="45"/>
        <v>0.64999999999999891</v>
      </c>
      <c r="O135" s="28">
        <f t="shared" si="47"/>
        <v>0.79999999999999993</v>
      </c>
      <c r="P135" s="28">
        <f t="shared" si="48"/>
        <v>0.79999999999999993</v>
      </c>
      <c r="Q135" s="28">
        <f t="shared" si="49"/>
        <v>0.74118580765639597</v>
      </c>
      <c r="T135" s="47"/>
      <c r="U135" s="41">
        <f t="shared" si="53"/>
        <v>6.5532346260741443</v>
      </c>
      <c r="V135" s="16"/>
      <c r="W135" s="27">
        <f t="shared" si="54"/>
        <v>6.592193203433907</v>
      </c>
      <c r="Y135" s="41">
        <f t="shared" si="55"/>
        <v>-3.8958577359762714E-2</v>
      </c>
      <c r="Z135" s="41">
        <f t="shared" si="56"/>
        <v>-6.429165225565496E-2</v>
      </c>
      <c r="AD135" s="48"/>
      <c r="AE135" s="43">
        <f t="shared" si="46"/>
        <v>6.5370000000000008</v>
      </c>
      <c r="AF135" s="44">
        <f t="shared" si="50"/>
        <v>7.7077882690172475E-2</v>
      </c>
      <c r="AG135" s="16">
        <f t="shared" si="51"/>
        <v>6.691155765380346</v>
      </c>
      <c r="AH135" s="16">
        <f t="shared" si="52"/>
        <v>6.3828442346196557</v>
      </c>
      <c r="AI135" s="49"/>
    </row>
    <row r="136" spans="1:35" x14ac:dyDescent="0.2">
      <c r="A136" s="14" t="s">
        <v>22</v>
      </c>
      <c r="B136" s="15">
        <v>41095</v>
      </c>
      <c r="C136" s="16">
        <v>6.62</v>
      </c>
      <c r="D136" s="16">
        <v>6.55</v>
      </c>
      <c r="E136" s="16">
        <v>6.64</v>
      </c>
      <c r="F136" s="16">
        <f t="shared" si="57"/>
        <v>7.0000000000000284E-2</v>
      </c>
      <c r="G136" s="14">
        <f t="shared" si="58"/>
        <v>7.0000000000000284E-2</v>
      </c>
      <c r="H136" s="14" t="str">
        <f t="shared" si="59"/>
        <v/>
      </c>
      <c r="I136" s="16">
        <f t="shared" si="42"/>
        <v>63.076923076923059</v>
      </c>
      <c r="K136" s="46"/>
      <c r="L136" s="16">
        <f t="shared" si="43"/>
        <v>6.62</v>
      </c>
      <c r="M136" s="16">
        <f t="shared" si="44"/>
        <v>6.42</v>
      </c>
      <c r="N136" s="28">
        <f t="shared" si="45"/>
        <v>1</v>
      </c>
      <c r="O136" s="28">
        <f t="shared" si="47"/>
        <v>0.79999999999999993</v>
      </c>
      <c r="P136" s="28">
        <f t="shared" si="48"/>
        <v>0.79999999999999993</v>
      </c>
      <c r="Q136" s="28">
        <f t="shared" si="49"/>
        <v>0.8080952380952382</v>
      </c>
      <c r="T136" s="47"/>
      <c r="U136" s="41">
        <f t="shared" si="53"/>
        <v>6.5635062220627374</v>
      </c>
      <c r="V136" s="16"/>
      <c r="W136" s="27">
        <f t="shared" si="54"/>
        <v>6.5942529661425064</v>
      </c>
      <c r="Y136" s="41">
        <f t="shared" si="55"/>
        <v>-3.0746744079769073E-2</v>
      </c>
      <c r="Z136" s="41">
        <f t="shared" si="56"/>
        <v>-6.0937161438066371E-2</v>
      </c>
      <c r="AD136" s="48"/>
      <c r="AE136" s="43">
        <f t="shared" si="46"/>
        <v>6.5299999999999994</v>
      </c>
      <c r="AF136" s="44">
        <f t="shared" si="50"/>
        <v>6.1237243569579436E-2</v>
      </c>
      <c r="AG136" s="16">
        <f t="shared" si="51"/>
        <v>6.6524744871391581</v>
      </c>
      <c r="AH136" s="16">
        <f t="shared" si="52"/>
        <v>6.4075255128608406</v>
      </c>
      <c r="AI136" s="49"/>
    </row>
    <row r="137" spans="1:35" x14ac:dyDescent="0.2">
      <c r="A137" s="14" t="s">
        <v>22</v>
      </c>
      <c r="B137" s="15">
        <v>41096</v>
      </c>
      <c r="C137" s="16">
        <v>6.54</v>
      </c>
      <c r="D137" s="16">
        <v>6.53</v>
      </c>
      <c r="E137" s="16">
        <v>6.6</v>
      </c>
      <c r="F137" s="16">
        <f t="shared" si="57"/>
        <v>-8.0000000000000071E-2</v>
      </c>
      <c r="G137" s="14" t="str">
        <f t="shared" si="58"/>
        <v/>
      </c>
      <c r="H137" s="14">
        <f t="shared" si="59"/>
        <v>8.0000000000000071E-2</v>
      </c>
      <c r="I137" s="16">
        <f t="shared" si="42"/>
        <v>56.164383561643817</v>
      </c>
      <c r="K137" s="46"/>
      <c r="L137" s="16">
        <f t="shared" si="43"/>
        <v>6.62</v>
      </c>
      <c r="M137" s="16">
        <f t="shared" si="44"/>
        <v>6.42</v>
      </c>
      <c r="N137" s="28">
        <f t="shared" si="45"/>
        <v>0.6</v>
      </c>
      <c r="O137" s="28">
        <f t="shared" si="47"/>
        <v>0.74999999999999967</v>
      </c>
      <c r="P137" s="28">
        <f t="shared" si="48"/>
        <v>0.74999999999999967</v>
      </c>
      <c r="Q137" s="28">
        <f t="shared" si="49"/>
        <v>0.81206349206349204</v>
      </c>
      <c r="T137" s="47"/>
      <c r="U137" s="41">
        <f t="shared" si="53"/>
        <v>6.5598898802069314</v>
      </c>
      <c r="V137" s="16"/>
      <c r="W137" s="27">
        <f t="shared" si="54"/>
        <v>6.5902342279097281</v>
      </c>
      <c r="Y137" s="41">
        <f t="shared" si="55"/>
        <v>-3.0344347702796703E-2</v>
      </c>
      <c r="Z137" s="41">
        <f t="shared" si="56"/>
        <v>-5.7877880064539401E-2</v>
      </c>
      <c r="AD137" s="48"/>
      <c r="AE137" s="43">
        <f t="shared" si="46"/>
        <v>6.5314999999999994</v>
      </c>
      <c r="AF137" s="44">
        <f t="shared" si="50"/>
        <v>6.1096235563248877E-2</v>
      </c>
      <c r="AG137" s="16">
        <f t="shared" si="51"/>
        <v>6.6536924711264973</v>
      </c>
      <c r="AH137" s="16">
        <f t="shared" si="52"/>
        <v>6.4093075288735015</v>
      </c>
      <c r="AI137" s="49"/>
    </row>
    <row r="138" spans="1:35" x14ac:dyDescent="0.2">
      <c r="A138" s="14" t="s">
        <v>22</v>
      </c>
      <c r="B138" s="15">
        <v>41099</v>
      </c>
      <c r="C138" s="16">
        <v>6.57</v>
      </c>
      <c r="D138" s="16">
        <v>6.52</v>
      </c>
      <c r="E138" s="16">
        <v>6.6</v>
      </c>
      <c r="F138" s="16">
        <f t="shared" si="57"/>
        <v>3.0000000000000249E-2</v>
      </c>
      <c r="G138" s="14">
        <f t="shared" si="58"/>
        <v>3.0000000000000249E-2</v>
      </c>
      <c r="H138" s="14" t="str">
        <f t="shared" si="59"/>
        <v/>
      </c>
      <c r="I138" s="16">
        <f t="shared" si="42"/>
        <v>60.273972602739747</v>
      </c>
      <c r="K138" s="46"/>
      <c r="L138" s="16">
        <f t="shared" si="43"/>
        <v>6.62</v>
      </c>
      <c r="M138" s="16">
        <f t="shared" si="44"/>
        <v>6.46</v>
      </c>
      <c r="N138" s="28">
        <f t="shared" si="45"/>
        <v>0.68750000000000133</v>
      </c>
      <c r="O138" s="28">
        <f t="shared" si="47"/>
        <v>0.76250000000000051</v>
      </c>
      <c r="P138" s="28">
        <f t="shared" si="48"/>
        <v>0.76250000000000051</v>
      </c>
      <c r="Q138" s="28">
        <f t="shared" si="49"/>
        <v>0.8058333333333334</v>
      </c>
      <c r="T138" s="47"/>
      <c r="U138" s="41">
        <f t="shared" si="53"/>
        <v>6.5614452832520191</v>
      </c>
      <c r="V138" s="16"/>
      <c r="W138" s="27">
        <f t="shared" si="54"/>
        <v>6.5887353962127113</v>
      </c>
      <c r="Y138" s="41">
        <f t="shared" si="55"/>
        <v>-2.729011296069217E-2</v>
      </c>
      <c r="Z138" s="41">
        <f t="shared" si="56"/>
        <v>-5.4819103354154679E-2</v>
      </c>
      <c r="AD138" s="48"/>
      <c r="AE138" s="43">
        <f t="shared" si="46"/>
        <v>6.5284999999999993</v>
      </c>
      <c r="AF138" s="44">
        <f t="shared" si="50"/>
        <v>5.7556493986343521E-2</v>
      </c>
      <c r="AG138" s="16">
        <f t="shared" si="51"/>
        <v>6.643612987972686</v>
      </c>
      <c r="AH138" s="16">
        <f t="shared" si="52"/>
        <v>6.4133870120273127</v>
      </c>
      <c r="AI138" s="49"/>
    </row>
    <row r="139" spans="1:35" x14ac:dyDescent="0.2">
      <c r="A139" s="14" t="s">
        <v>22</v>
      </c>
      <c r="B139" s="15">
        <v>41100</v>
      </c>
      <c r="C139" s="16">
        <v>6.51</v>
      </c>
      <c r="D139" s="16">
        <v>6.51</v>
      </c>
      <c r="E139" s="16">
        <v>6.6</v>
      </c>
      <c r="F139" s="16">
        <f t="shared" si="57"/>
        <v>-6.0000000000000497E-2</v>
      </c>
      <c r="G139" s="14" t="str">
        <f t="shared" si="58"/>
        <v/>
      </c>
      <c r="H139" s="14">
        <f t="shared" si="59"/>
        <v>6.0000000000000497E-2</v>
      </c>
      <c r="I139" s="16">
        <f t="shared" ref="I139:I202" si="60">100-100/(1+SUM(G126:G139)/SUM(H126:H139))</f>
        <v>53.333333333333321</v>
      </c>
      <c r="K139" s="46"/>
      <c r="L139" s="16">
        <f t="shared" ref="L139:L202" si="61">MAX(C126:C139)</f>
        <v>6.62</v>
      </c>
      <c r="M139" s="16">
        <f t="shared" si="44"/>
        <v>6.49</v>
      </c>
      <c r="N139" s="28">
        <f t="shared" si="45"/>
        <v>0.15384615384615069</v>
      </c>
      <c r="O139" s="28">
        <f t="shared" si="47"/>
        <v>0.48044871794871735</v>
      </c>
      <c r="P139" s="28">
        <f t="shared" si="48"/>
        <v>0.48044871794871735</v>
      </c>
      <c r="Q139" s="28">
        <f t="shared" si="49"/>
        <v>0.71858974358974348</v>
      </c>
      <c r="T139" s="47"/>
      <c r="U139" s="41">
        <f t="shared" si="53"/>
        <v>6.5535306242901701</v>
      </c>
      <c r="V139" s="16"/>
      <c r="W139" s="27">
        <f t="shared" si="54"/>
        <v>6.5829031446413993</v>
      </c>
      <c r="Y139" s="41">
        <f t="shared" si="55"/>
        <v>-2.937252035122917E-2</v>
      </c>
      <c r="Z139" s="41">
        <f t="shared" si="56"/>
        <v>-5.2274445053862133E-2</v>
      </c>
      <c r="AD139" s="48"/>
      <c r="AE139" s="43">
        <f t="shared" si="46"/>
        <v>6.5250000000000004</v>
      </c>
      <c r="AF139" s="44">
        <f t="shared" si="50"/>
        <v>5.6435804238089839E-2</v>
      </c>
      <c r="AG139" s="16">
        <f t="shared" si="51"/>
        <v>6.6378716084761802</v>
      </c>
      <c r="AH139" s="16">
        <f t="shared" si="52"/>
        <v>6.4121283915238205</v>
      </c>
      <c r="AI139" s="49"/>
    </row>
    <row r="140" spans="1:35" x14ac:dyDescent="0.2">
      <c r="A140" s="14" t="s">
        <v>22</v>
      </c>
      <c r="B140" s="15">
        <v>41101</v>
      </c>
      <c r="C140" s="16">
        <v>6.49</v>
      </c>
      <c r="D140" s="16">
        <v>6.45</v>
      </c>
      <c r="E140" s="16">
        <v>6.6</v>
      </c>
      <c r="F140" s="16">
        <f t="shared" si="57"/>
        <v>-1.9999999999999574E-2</v>
      </c>
      <c r="G140" s="14" t="str">
        <f t="shared" si="58"/>
        <v/>
      </c>
      <c r="H140" s="14">
        <f t="shared" si="59"/>
        <v>1.9999999999999574E-2</v>
      </c>
      <c r="I140" s="16">
        <f t="shared" si="60"/>
        <v>46.376811594202913</v>
      </c>
      <c r="K140" s="46"/>
      <c r="L140" s="16">
        <f t="shared" si="61"/>
        <v>6.62</v>
      </c>
      <c r="M140" s="16">
        <f t="shared" si="44"/>
        <v>6.49</v>
      </c>
      <c r="N140" s="28">
        <f t="shared" si="45"/>
        <v>0</v>
      </c>
      <c r="O140" s="28">
        <f t="shared" si="47"/>
        <v>0.28044871794871734</v>
      </c>
      <c r="P140" s="28">
        <f t="shared" si="48"/>
        <v>0.28044871794871734</v>
      </c>
      <c r="Q140" s="28">
        <f t="shared" si="49"/>
        <v>0.61467948717948695</v>
      </c>
      <c r="T140" s="47"/>
      <c r="U140" s="41">
        <f t="shared" si="53"/>
        <v>6.5437566820916819</v>
      </c>
      <c r="V140" s="16"/>
      <c r="W140" s="27">
        <f t="shared" si="54"/>
        <v>6.576021430223518</v>
      </c>
      <c r="Y140" s="41">
        <f t="shared" si="55"/>
        <v>-3.2264748131836107E-2</v>
      </c>
      <c r="Z140" s="41">
        <f t="shared" si="56"/>
        <v>-5.0273475361659534E-2</v>
      </c>
      <c r="AD140" s="48"/>
      <c r="AE140" s="43">
        <f t="shared" si="46"/>
        <v>6.5239999999999991</v>
      </c>
      <c r="AF140" s="44">
        <f t="shared" si="50"/>
        <v>5.6868268832451704E-2</v>
      </c>
      <c r="AG140" s="16">
        <f t="shared" si="51"/>
        <v>6.6377365376649022</v>
      </c>
      <c r="AH140" s="16">
        <f t="shared" si="52"/>
        <v>6.410263462335096</v>
      </c>
      <c r="AI140" s="49"/>
    </row>
    <row r="141" spans="1:35" x14ac:dyDescent="0.2">
      <c r="A141" s="14" t="s">
        <v>22</v>
      </c>
      <c r="B141" s="15">
        <v>41102</v>
      </c>
      <c r="C141" s="16">
        <v>6.49</v>
      </c>
      <c r="D141" s="16">
        <v>6.45</v>
      </c>
      <c r="E141" s="16">
        <v>6.52</v>
      </c>
      <c r="F141" s="16">
        <f t="shared" si="57"/>
        <v>0</v>
      </c>
      <c r="G141" s="14" t="str">
        <f t="shared" si="58"/>
        <v/>
      </c>
      <c r="H141" s="14" t="str">
        <f t="shared" si="59"/>
        <v/>
      </c>
      <c r="I141" s="16">
        <f t="shared" si="60"/>
        <v>49.230769230769248</v>
      </c>
      <c r="K141" s="46"/>
      <c r="L141" s="16">
        <f t="shared" si="61"/>
        <v>6.62</v>
      </c>
      <c r="M141" s="16">
        <f t="shared" si="44"/>
        <v>6.49</v>
      </c>
      <c r="N141" s="28">
        <f t="shared" si="45"/>
        <v>0</v>
      </c>
      <c r="O141" s="28">
        <f t="shared" si="47"/>
        <v>5.1282051282050232E-2</v>
      </c>
      <c r="P141" s="28">
        <f t="shared" si="48"/>
        <v>5.1282051282050232E-2</v>
      </c>
      <c r="Q141" s="28">
        <f t="shared" si="49"/>
        <v>0.46493589743589697</v>
      </c>
      <c r="T141" s="47"/>
      <c r="U141" s="41">
        <f t="shared" si="53"/>
        <v>6.5354864233083463</v>
      </c>
      <c r="V141" s="16"/>
      <c r="W141" s="27">
        <f t="shared" si="54"/>
        <v>6.569649472429183</v>
      </c>
      <c r="Y141" s="41">
        <f t="shared" si="55"/>
        <v>-3.4163049120836675E-2</v>
      </c>
      <c r="Z141" s="41">
        <f t="shared" si="56"/>
        <v>-4.8662432737577248E-2</v>
      </c>
      <c r="AD141" s="48"/>
      <c r="AE141" s="43">
        <f t="shared" si="46"/>
        <v>6.5225000000000009</v>
      </c>
      <c r="AF141" s="44">
        <f t="shared" si="50"/>
        <v>5.7347624187929491E-2</v>
      </c>
      <c r="AG141" s="16">
        <f t="shared" si="51"/>
        <v>6.6371952483758596</v>
      </c>
      <c r="AH141" s="16">
        <f t="shared" si="52"/>
        <v>6.4078047516241421</v>
      </c>
      <c r="AI141" s="49"/>
    </row>
    <row r="142" spans="1:35" x14ac:dyDescent="0.2">
      <c r="A142" s="14" t="s">
        <v>22</v>
      </c>
      <c r="B142" s="15">
        <v>41103</v>
      </c>
      <c r="C142" s="16">
        <v>6.46</v>
      </c>
      <c r="D142" s="16">
        <v>6.46</v>
      </c>
      <c r="E142" s="16">
        <v>6.54</v>
      </c>
      <c r="F142" s="16">
        <f t="shared" si="57"/>
        <v>-3.0000000000000249E-2</v>
      </c>
      <c r="G142" s="14" t="str">
        <f t="shared" si="58"/>
        <v/>
      </c>
      <c r="H142" s="14">
        <f t="shared" si="59"/>
        <v>3.0000000000000249E-2</v>
      </c>
      <c r="I142" s="16">
        <f t="shared" si="60"/>
        <v>47.761194029850728</v>
      </c>
      <c r="K142" s="46"/>
      <c r="L142" s="16">
        <f t="shared" si="61"/>
        <v>6.62</v>
      </c>
      <c r="M142" s="16">
        <f t="shared" si="44"/>
        <v>6.46</v>
      </c>
      <c r="N142" s="28">
        <f t="shared" si="45"/>
        <v>0</v>
      </c>
      <c r="O142" s="28">
        <f t="shared" si="47"/>
        <v>0</v>
      </c>
      <c r="P142" s="28">
        <f t="shared" si="48"/>
        <v>0</v>
      </c>
      <c r="Q142" s="28">
        <f t="shared" si="49"/>
        <v>0.31493589743589712</v>
      </c>
      <c r="T142" s="47"/>
      <c r="U142" s="41">
        <f t="shared" si="53"/>
        <v>6.5238731274147543</v>
      </c>
      <c r="V142" s="16"/>
      <c r="W142" s="27">
        <f t="shared" si="54"/>
        <v>6.5615272892862802</v>
      </c>
      <c r="Y142" s="41">
        <f t="shared" si="55"/>
        <v>-3.7654161871525815E-2</v>
      </c>
      <c r="Z142" s="41">
        <f t="shared" si="56"/>
        <v>-4.7561605650972102E-2</v>
      </c>
      <c r="AD142" s="48"/>
      <c r="AE142" s="43">
        <f t="shared" si="46"/>
        <v>6.5230000000000006</v>
      </c>
      <c r="AF142" s="44">
        <f t="shared" si="50"/>
        <v>5.6753854494650841E-2</v>
      </c>
      <c r="AG142" s="16">
        <f t="shared" si="51"/>
        <v>6.6365077089893019</v>
      </c>
      <c r="AH142" s="16">
        <f t="shared" si="52"/>
        <v>6.4094922910106993</v>
      </c>
      <c r="AI142" s="49"/>
    </row>
    <row r="143" spans="1:35" x14ac:dyDescent="0.2">
      <c r="A143" s="14" t="s">
        <v>22</v>
      </c>
      <c r="B143" s="15">
        <v>41106</v>
      </c>
      <c r="C143" s="16">
        <v>6.45</v>
      </c>
      <c r="D143" s="16">
        <v>6.45</v>
      </c>
      <c r="E143" s="16">
        <v>6.53</v>
      </c>
      <c r="F143" s="16">
        <f t="shared" si="57"/>
        <v>-9.9999999999997868E-3</v>
      </c>
      <c r="G143" s="14" t="str">
        <f t="shared" si="58"/>
        <v/>
      </c>
      <c r="H143" s="14">
        <f t="shared" si="59"/>
        <v>9.9999999999997868E-3</v>
      </c>
      <c r="I143" s="16">
        <f t="shared" si="60"/>
        <v>47.058823529411761</v>
      </c>
      <c r="K143" s="46"/>
      <c r="L143" s="16">
        <f t="shared" si="61"/>
        <v>6.62</v>
      </c>
      <c r="M143" s="16">
        <f t="shared" si="44"/>
        <v>6.45</v>
      </c>
      <c r="N143" s="28">
        <f t="shared" si="45"/>
        <v>0</v>
      </c>
      <c r="O143" s="28">
        <f t="shared" si="47"/>
        <v>0</v>
      </c>
      <c r="P143" s="28">
        <f t="shared" si="48"/>
        <v>0</v>
      </c>
      <c r="Q143" s="28">
        <f t="shared" si="49"/>
        <v>0.16243589743589698</v>
      </c>
      <c r="T143" s="47"/>
      <c r="U143" s="41">
        <f t="shared" si="53"/>
        <v>6.5125080308894079</v>
      </c>
      <c r="V143" s="16"/>
      <c r="W143" s="27">
        <f t="shared" si="54"/>
        <v>6.553266008598408</v>
      </c>
      <c r="Y143" s="41">
        <f t="shared" si="55"/>
        <v>-4.0757977709000137E-2</v>
      </c>
      <c r="Z143" s="41">
        <f t="shared" si="56"/>
        <v>-4.6881242856774911E-2</v>
      </c>
      <c r="AD143" s="48"/>
      <c r="AE143" s="43">
        <f t="shared" si="46"/>
        <v>6.5229999999999988</v>
      </c>
      <c r="AF143" s="44">
        <f t="shared" si="50"/>
        <v>5.6753854494650841E-2</v>
      </c>
      <c r="AG143" s="16">
        <f t="shared" si="51"/>
        <v>6.6365077089893001</v>
      </c>
      <c r="AH143" s="16">
        <f t="shared" si="52"/>
        <v>6.4094922910106975</v>
      </c>
      <c r="AI143" s="49"/>
    </row>
    <row r="144" spans="1:35" x14ac:dyDescent="0.2">
      <c r="A144" s="14" t="s">
        <v>22</v>
      </c>
      <c r="B144" s="15">
        <v>41107</v>
      </c>
      <c r="C144" s="16">
        <v>6.53</v>
      </c>
      <c r="D144" s="16">
        <v>6.45</v>
      </c>
      <c r="E144" s="16">
        <v>6.53</v>
      </c>
      <c r="F144" s="16">
        <f t="shared" si="57"/>
        <v>8.0000000000000071E-2</v>
      </c>
      <c r="G144" s="14">
        <f t="shared" si="58"/>
        <v>8.0000000000000071E-2</v>
      </c>
      <c r="H144" s="14" t="str">
        <f t="shared" si="59"/>
        <v/>
      </c>
      <c r="I144" s="16">
        <f t="shared" si="60"/>
        <v>45.454545454545489</v>
      </c>
      <c r="K144" s="46"/>
      <c r="L144" s="16">
        <f t="shared" si="61"/>
        <v>6.62</v>
      </c>
      <c r="M144" s="16">
        <f t="shared" ref="M144:M207" si="62">MIN(C131:C144)</f>
        <v>6.45</v>
      </c>
      <c r="N144" s="28">
        <f t="shared" ref="N144:N207" si="63">(C144-M144)/(L144-M144)</f>
        <v>0.47058823529411825</v>
      </c>
      <c r="O144" s="28">
        <f t="shared" si="47"/>
        <v>0.15686274509803941</v>
      </c>
      <c r="P144" s="28">
        <f t="shared" si="48"/>
        <v>0.15686274509803941</v>
      </c>
      <c r="Q144" s="28">
        <f t="shared" si="49"/>
        <v>9.7718702865761384E-2</v>
      </c>
      <c r="T144" s="47"/>
      <c r="U144" s="41">
        <f t="shared" si="53"/>
        <v>6.5151991030602687</v>
      </c>
      <c r="V144" s="16"/>
      <c r="W144" s="27">
        <f t="shared" si="54"/>
        <v>6.5515426005540816</v>
      </c>
      <c r="Y144" s="41">
        <f t="shared" si="55"/>
        <v>-3.6343497493812826E-2</v>
      </c>
      <c r="Z144" s="41">
        <f t="shared" si="56"/>
        <v>-4.5827468320478702E-2</v>
      </c>
      <c r="AD144" s="48"/>
      <c r="AE144" s="43">
        <f t="shared" si="46"/>
        <v>6.5284999999999993</v>
      </c>
      <c r="AF144" s="44">
        <f t="shared" si="50"/>
        <v>5.1601841052427544E-2</v>
      </c>
      <c r="AG144" s="16">
        <f t="shared" si="51"/>
        <v>6.6317036821048543</v>
      </c>
      <c r="AH144" s="16">
        <f t="shared" si="52"/>
        <v>6.4252963178951443</v>
      </c>
      <c r="AI144" s="49"/>
    </row>
    <row r="145" spans="1:35" x14ac:dyDescent="0.2">
      <c r="A145" s="14" t="s">
        <v>22</v>
      </c>
      <c r="B145" s="15">
        <v>41108</v>
      </c>
      <c r="C145" s="16">
        <v>6.51</v>
      </c>
      <c r="D145" s="16">
        <v>6.43</v>
      </c>
      <c r="E145" s="16">
        <v>6.57</v>
      </c>
      <c r="F145" s="16">
        <f t="shared" si="57"/>
        <v>-2.0000000000000462E-2</v>
      </c>
      <c r="G145" s="14" t="str">
        <f t="shared" si="58"/>
        <v/>
      </c>
      <c r="H145" s="14">
        <f t="shared" si="59"/>
        <v>2.0000000000000462E-2</v>
      </c>
      <c r="I145" s="16">
        <f t="shared" si="60"/>
        <v>50.847457627118622</v>
      </c>
      <c r="K145" s="46"/>
      <c r="L145" s="16">
        <f t="shared" si="61"/>
        <v>6.62</v>
      </c>
      <c r="M145" s="16">
        <f t="shared" si="62"/>
        <v>6.45</v>
      </c>
      <c r="N145" s="28">
        <f t="shared" si="63"/>
        <v>0.35294117647058609</v>
      </c>
      <c r="O145" s="28">
        <f t="shared" si="47"/>
        <v>0.2745098039215681</v>
      </c>
      <c r="P145" s="28">
        <f t="shared" si="48"/>
        <v>0.2745098039215681</v>
      </c>
      <c r="Q145" s="28">
        <f t="shared" si="49"/>
        <v>9.6530920060331551E-2</v>
      </c>
      <c r="T145" s="47"/>
      <c r="U145" s="41">
        <f t="shared" si="53"/>
        <v>6.514399241050997</v>
      </c>
      <c r="V145" s="16"/>
      <c r="W145" s="27">
        <f t="shared" si="54"/>
        <v>6.5484653708834086</v>
      </c>
      <c r="Y145" s="41">
        <f t="shared" si="55"/>
        <v>-3.406612983241164E-2</v>
      </c>
      <c r="Z145" s="41">
        <f t="shared" si="56"/>
        <v>-4.4651334471672001E-2</v>
      </c>
      <c r="AD145" s="48"/>
      <c r="AE145" s="43">
        <f t="shared" ref="AE145:AE146" si="64">AVERAGE(C126:C145)</f>
        <v>6.5310000000000006</v>
      </c>
      <c r="AF145" s="44">
        <f t="shared" si="50"/>
        <v>4.9386232899462951E-2</v>
      </c>
      <c r="AG145" s="16">
        <f t="shared" si="51"/>
        <v>6.6297724657989265</v>
      </c>
      <c r="AH145" s="16">
        <f t="shared" si="52"/>
        <v>6.4322275342010746</v>
      </c>
      <c r="AI145" s="49"/>
    </row>
    <row r="146" spans="1:35" x14ac:dyDescent="0.2">
      <c r="A146" s="14" t="s">
        <v>22</v>
      </c>
      <c r="B146" s="15">
        <v>41109</v>
      </c>
      <c r="C146" s="16">
        <v>6.55</v>
      </c>
      <c r="D146" s="16">
        <v>6.5</v>
      </c>
      <c r="E146" s="16">
        <v>6.55</v>
      </c>
      <c r="F146" s="16">
        <f t="shared" si="57"/>
        <v>4.0000000000000036E-2</v>
      </c>
      <c r="G146" s="14">
        <f t="shared" si="58"/>
        <v>4.0000000000000036E-2</v>
      </c>
      <c r="H146" s="14" t="str">
        <f t="shared" si="59"/>
        <v/>
      </c>
      <c r="I146" s="16">
        <f t="shared" si="60"/>
        <v>45.283018867924568</v>
      </c>
      <c r="K146" s="46"/>
      <c r="L146" s="16">
        <f t="shared" si="61"/>
        <v>6.62</v>
      </c>
      <c r="M146" s="16">
        <f t="shared" si="62"/>
        <v>6.45</v>
      </c>
      <c r="N146" s="28">
        <f t="shared" si="63"/>
        <v>0.58823529411764519</v>
      </c>
      <c r="O146" s="28">
        <f t="shared" ref="O146:O209" si="65">AVERAGE(N144:N146)</f>
        <v>0.47058823529411647</v>
      </c>
      <c r="P146" s="28">
        <f t="shared" ref="P146:P209" si="66">O146</f>
        <v>0.47058823529411647</v>
      </c>
      <c r="Q146" s="28">
        <f t="shared" si="49"/>
        <v>0.18039215686274482</v>
      </c>
      <c r="T146" s="47"/>
      <c r="U146" s="41">
        <f t="shared" si="53"/>
        <v>6.5198762808893047</v>
      </c>
      <c r="V146" s="16"/>
      <c r="W146" s="27">
        <f t="shared" si="54"/>
        <v>6.5485790471142673</v>
      </c>
      <c r="Y146" s="41">
        <f t="shared" si="55"/>
        <v>-2.8702766224962595E-2</v>
      </c>
      <c r="Z146" s="41">
        <f t="shared" si="56"/>
        <v>-4.305647764700106E-2</v>
      </c>
      <c r="AD146" s="48"/>
      <c r="AE146" s="43">
        <f t="shared" si="64"/>
        <v>6.5315000000000012</v>
      </c>
      <c r="AF146" s="44">
        <f t="shared" si="50"/>
        <v>4.9525246087222995E-2</v>
      </c>
      <c r="AG146" s="16">
        <f t="shared" si="51"/>
        <v>6.6305504921744474</v>
      </c>
      <c r="AH146" s="16">
        <f t="shared" si="52"/>
        <v>6.432449507825555</v>
      </c>
      <c r="AI146" s="49"/>
    </row>
    <row r="147" spans="1:35" x14ac:dyDescent="0.2">
      <c r="A147" s="14" t="s">
        <v>22</v>
      </c>
      <c r="B147" s="15">
        <v>41110</v>
      </c>
      <c r="C147" s="16">
        <v>6.48</v>
      </c>
      <c r="D147" s="16">
        <v>6.47</v>
      </c>
      <c r="E147" s="16">
        <v>6.56</v>
      </c>
      <c r="F147" s="16">
        <f t="shared" si="57"/>
        <v>-6.9999999999999396E-2</v>
      </c>
      <c r="G147" s="14" t="str">
        <f t="shared" si="58"/>
        <v/>
      </c>
      <c r="H147" s="14">
        <f t="shared" si="59"/>
        <v>6.9999999999999396E-2</v>
      </c>
      <c r="I147" s="16">
        <f t="shared" si="60"/>
        <v>37.931034482758676</v>
      </c>
      <c r="K147" s="46"/>
      <c r="L147" s="16">
        <f t="shared" si="61"/>
        <v>6.62</v>
      </c>
      <c r="M147" s="16">
        <f t="shared" si="62"/>
        <v>6.45</v>
      </c>
      <c r="N147" s="28">
        <f t="shared" si="63"/>
        <v>0.17647058823529566</v>
      </c>
      <c r="O147" s="28">
        <f t="shared" si="65"/>
        <v>0.37254901960784231</v>
      </c>
      <c r="P147" s="28">
        <f t="shared" si="66"/>
        <v>0.37254901960784231</v>
      </c>
      <c r="Q147" s="28">
        <f t="shared" si="49"/>
        <v>0.25490196078431326</v>
      </c>
      <c r="T147" s="47"/>
      <c r="U147" s="41">
        <f t="shared" si="53"/>
        <v>6.5137414684447972</v>
      </c>
      <c r="V147" s="16"/>
      <c r="W147" s="27">
        <f t="shared" si="54"/>
        <v>6.5434991176983957</v>
      </c>
      <c r="Y147" s="41">
        <f t="shared" si="55"/>
        <v>-2.9757649253598473E-2</v>
      </c>
      <c r="Z147" s="41">
        <f t="shared" si="56"/>
        <v>-4.1726594807660805E-2</v>
      </c>
      <c r="AD147" s="48"/>
      <c r="AE147" s="43">
        <f t="shared" ref="AE147:AE208" si="67">AVERAGE(C128:C147)</f>
        <v>6.5304999999999991</v>
      </c>
      <c r="AF147" s="44">
        <f t="shared" si="50"/>
        <v>5.0346300757851063E-2</v>
      </c>
      <c r="AG147" s="16">
        <f t="shared" si="51"/>
        <v>6.6311926015157008</v>
      </c>
      <c r="AH147" s="16">
        <f t="shared" si="52"/>
        <v>6.4298073984842974</v>
      </c>
      <c r="AI147" s="49"/>
    </row>
    <row r="148" spans="1:35" x14ac:dyDescent="0.2">
      <c r="A148" s="14" t="s">
        <v>22</v>
      </c>
      <c r="B148" s="15">
        <v>41113</v>
      </c>
      <c r="C148" s="16">
        <v>6.3</v>
      </c>
      <c r="D148" s="16">
        <v>6.3</v>
      </c>
      <c r="E148" s="16">
        <v>6.5</v>
      </c>
      <c r="F148" s="16">
        <f t="shared" si="57"/>
        <v>-0.1800000000000006</v>
      </c>
      <c r="G148" s="14" t="str">
        <f t="shared" si="58"/>
        <v/>
      </c>
      <c r="H148" s="14">
        <f t="shared" si="59"/>
        <v>0.1800000000000006</v>
      </c>
      <c r="I148" s="16">
        <f t="shared" si="60"/>
        <v>30.985915492957758</v>
      </c>
      <c r="K148" s="46"/>
      <c r="L148" s="16">
        <f t="shared" si="61"/>
        <v>6.62</v>
      </c>
      <c r="M148" s="16">
        <f t="shared" si="62"/>
        <v>6.3</v>
      </c>
      <c r="N148" s="28">
        <f t="shared" si="63"/>
        <v>0</v>
      </c>
      <c r="O148" s="28">
        <f t="shared" si="65"/>
        <v>0.25490196078431365</v>
      </c>
      <c r="P148" s="28">
        <f t="shared" si="66"/>
        <v>0.25490196078431365</v>
      </c>
      <c r="Q148" s="28">
        <f t="shared" si="49"/>
        <v>0.30588235294117599</v>
      </c>
      <c r="T148" s="47"/>
      <c r="U148" s="41">
        <f t="shared" si="53"/>
        <v>6.4808581656071365</v>
      </c>
      <c r="V148" s="16"/>
      <c r="W148" s="27">
        <f t="shared" si="54"/>
        <v>6.5254621460170332</v>
      </c>
      <c r="Y148" s="41">
        <f t="shared" si="55"/>
        <v>-4.4603980409896771E-2</v>
      </c>
      <c r="Z148" s="41">
        <f t="shared" si="56"/>
        <v>-4.2014333367884397E-2</v>
      </c>
      <c r="AD148" s="48"/>
      <c r="AE148" s="43">
        <f t="shared" si="67"/>
        <v>6.520999999999999</v>
      </c>
      <c r="AF148" s="44">
        <f t="shared" si="50"/>
        <v>7.0844901016234058E-2</v>
      </c>
      <c r="AG148" s="16">
        <f t="shared" si="51"/>
        <v>6.6626898020324674</v>
      </c>
      <c r="AH148" s="16">
        <f t="shared" si="52"/>
        <v>6.3793101979675306</v>
      </c>
      <c r="AI148" s="49"/>
    </row>
    <row r="149" spans="1:35" x14ac:dyDescent="0.2">
      <c r="A149" s="14" t="s">
        <v>22</v>
      </c>
      <c r="B149" s="15">
        <v>41114</v>
      </c>
      <c r="C149" s="16">
        <v>6.37</v>
      </c>
      <c r="D149" s="16">
        <v>6.31</v>
      </c>
      <c r="E149" s="16">
        <v>6.43</v>
      </c>
      <c r="F149" s="16">
        <f t="shared" si="57"/>
        <v>7.0000000000000284E-2</v>
      </c>
      <c r="G149" s="14">
        <f t="shared" si="58"/>
        <v>7.0000000000000284E-2</v>
      </c>
      <c r="H149" s="14" t="str">
        <f t="shared" si="59"/>
        <v/>
      </c>
      <c r="I149" s="16">
        <f t="shared" si="60"/>
        <v>38.157894736842145</v>
      </c>
      <c r="K149" s="46"/>
      <c r="L149" s="16">
        <f t="shared" si="61"/>
        <v>6.62</v>
      </c>
      <c r="M149" s="16">
        <f t="shared" si="62"/>
        <v>6.3</v>
      </c>
      <c r="N149" s="28">
        <f t="shared" si="63"/>
        <v>0.21875000000000069</v>
      </c>
      <c r="O149" s="28">
        <f t="shared" si="65"/>
        <v>0.13174019607843213</v>
      </c>
      <c r="P149" s="28">
        <f t="shared" si="66"/>
        <v>0.13174019607843213</v>
      </c>
      <c r="Q149" s="28">
        <f t="shared" si="49"/>
        <v>0.3008578431372545</v>
      </c>
      <c r="T149" s="47"/>
      <c r="U149" s="41">
        <f t="shared" si="53"/>
        <v>6.463803063206039</v>
      </c>
      <c r="V149" s="16"/>
      <c r="W149" s="27">
        <f t="shared" si="54"/>
        <v>6.5139464314972537</v>
      </c>
      <c r="Y149" s="41">
        <f t="shared" si="55"/>
        <v>-5.0143368291214685E-2</v>
      </c>
      <c r="Z149" s="41">
        <f t="shared" si="56"/>
        <v>-4.2827236860217423E-2</v>
      </c>
      <c r="AD149" s="48"/>
      <c r="AE149" s="43">
        <f t="shared" si="67"/>
        <v>6.5149999999999988</v>
      </c>
      <c r="AF149" s="44">
        <f t="shared" si="50"/>
        <v>7.7942286340599479E-2</v>
      </c>
      <c r="AG149" s="16">
        <f t="shared" si="51"/>
        <v>6.6708845726811976</v>
      </c>
      <c r="AH149" s="16">
        <f t="shared" si="52"/>
        <v>6.3591154273188</v>
      </c>
      <c r="AI149" s="49"/>
    </row>
    <row r="150" spans="1:35" x14ac:dyDescent="0.2">
      <c r="A150" s="14" t="s">
        <v>22</v>
      </c>
      <c r="B150" s="15">
        <v>41115</v>
      </c>
      <c r="C150" s="16">
        <v>6.35</v>
      </c>
      <c r="D150" s="16">
        <v>6.35</v>
      </c>
      <c r="E150" s="16">
        <v>6.45</v>
      </c>
      <c r="F150" s="16">
        <f t="shared" si="57"/>
        <v>-2.0000000000000462E-2</v>
      </c>
      <c r="G150" s="14" t="str">
        <f t="shared" si="58"/>
        <v/>
      </c>
      <c r="H150" s="14">
        <f t="shared" si="59"/>
        <v>2.0000000000000462E-2</v>
      </c>
      <c r="I150" s="16">
        <f t="shared" si="60"/>
        <v>30.985915492957758</v>
      </c>
      <c r="K150" s="46"/>
      <c r="L150" s="16">
        <f t="shared" si="61"/>
        <v>6.57</v>
      </c>
      <c r="M150" s="16">
        <f t="shared" si="62"/>
        <v>6.3</v>
      </c>
      <c r="N150" s="28">
        <f t="shared" si="63"/>
        <v>0.1851851851851842</v>
      </c>
      <c r="O150" s="28">
        <f t="shared" si="65"/>
        <v>0.13464506172839497</v>
      </c>
      <c r="P150" s="28">
        <f t="shared" si="66"/>
        <v>0.13464506172839497</v>
      </c>
      <c r="Q150" s="28">
        <f t="shared" ref="Q150:Q213" si="68">AVERAGE(P146:P150)</f>
        <v>0.27288489469861987</v>
      </c>
      <c r="T150" s="47"/>
      <c r="U150" s="41">
        <f t="shared" si="53"/>
        <v>6.4462948996358795</v>
      </c>
      <c r="V150" s="16"/>
      <c r="W150" s="27">
        <f t="shared" si="54"/>
        <v>6.501802251386346</v>
      </c>
      <c r="Y150" s="41">
        <f t="shared" si="55"/>
        <v>-5.5507351750466505E-2</v>
      </c>
      <c r="Z150" s="41">
        <f t="shared" si="56"/>
        <v>-4.4095248349242333E-2</v>
      </c>
      <c r="AD150" s="48"/>
      <c r="AE150" s="43">
        <f t="shared" si="67"/>
        <v>6.5030000000000001</v>
      </c>
      <c r="AF150" s="44">
        <f t="shared" si="50"/>
        <v>8.3731714421717215E-2</v>
      </c>
      <c r="AG150" s="16">
        <f t="shared" si="51"/>
        <v>6.6704634288434344</v>
      </c>
      <c r="AH150" s="16">
        <f t="shared" si="52"/>
        <v>6.3355365711565659</v>
      </c>
      <c r="AI150" s="49"/>
    </row>
    <row r="151" spans="1:35" x14ac:dyDescent="0.2">
      <c r="A151" s="14" t="s">
        <v>22</v>
      </c>
      <c r="B151" s="15">
        <v>41116</v>
      </c>
      <c r="C151" s="16">
        <v>6.35</v>
      </c>
      <c r="D151" s="16">
        <v>6.35</v>
      </c>
      <c r="E151" s="16">
        <v>6.48</v>
      </c>
      <c r="F151" s="16">
        <f t="shared" si="57"/>
        <v>0</v>
      </c>
      <c r="G151" s="14" t="str">
        <f t="shared" si="58"/>
        <v/>
      </c>
      <c r="H151" s="14" t="str">
        <f t="shared" si="59"/>
        <v/>
      </c>
      <c r="I151" s="16">
        <f t="shared" si="60"/>
        <v>34.920634920634924</v>
      </c>
      <c r="K151" s="46"/>
      <c r="L151" s="16">
        <f t="shared" si="61"/>
        <v>6.57</v>
      </c>
      <c r="M151" s="16">
        <f t="shared" si="62"/>
        <v>6.3</v>
      </c>
      <c r="N151" s="28">
        <f t="shared" si="63"/>
        <v>0.1851851851851842</v>
      </c>
      <c r="O151" s="28">
        <f t="shared" si="65"/>
        <v>0.19637345679012305</v>
      </c>
      <c r="P151" s="28">
        <f t="shared" si="66"/>
        <v>0.19637345679012305</v>
      </c>
      <c r="Q151" s="28">
        <f t="shared" si="68"/>
        <v>0.21804193899782121</v>
      </c>
      <c r="T151" s="47"/>
      <c r="U151" s="41">
        <f t="shared" si="53"/>
        <v>6.4314802996918985</v>
      </c>
      <c r="V151" s="16"/>
      <c r="W151" s="27">
        <f t="shared" si="54"/>
        <v>6.4905576401725433</v>
      </c>
      <c r="Y151" s="41">
        <f t="shared" si="55"/>
        <v>-5.9077340480644835E-2</v>
      </c>
      <c r="Z151" s="41">
        <f t="shared" si="56"/>
        <v>-4.5593457562382589E-2</v>
      </c>
      <c r="AD151" s="48"/>
      <c r="AE151" s="43">
        <f t="shared" si="67"/>
        <v>6.4954999999999998</v>
      </c>
      <c r="AF151" s="44">
        <f t="shared" si="50"/>
        <v>9.0137395125441763E-2</v>
      </c>
      <c r="AG151" s="16">
        <f t="shared" si="51"/>
        <v>6.6757747902508831</v>
      </c>
      <c r="AH151" s="16">
        <f t="shared" si="52"/>
        <v>6.3152252097491166</v>
      </c>
      <c r="AI151" s="49"/>
    </row>
    <row r="152" spans="1:35" x14ac:dyDescent="0.2">
      <c r="A152" s="14" t="s">
        <v>22</v>
      </c>
      <c r="B152" s="15">
        <v>41117</v>
      </c>
      <c r="C152" s="16">
        <v>6.48</v>
      </c>
      <c r="D152" s="16">
        <v>6.39</v>
      </c>
      <c r="E152" s="16">
        <v>6.49</v>
      </c>
      <c r="F152" s="16">
        <f t="shared" si="57"/>
        <v>0.13000000000000078</v>
      </c>
      <c r="G152" s="14">
        <f t="shared" si="58"/>
        <v>0.13000000000000078</v>
      </c>
      <c r="H152" s="14" t="str">
        <f t="shared" si="59"/>
        <v/>
      </c>
      <c r="I152" s="16">
        <f t="shared" si="60"/>
        <v>43.83561643835619</v>
      </c>
      <c r="K152" s="46"/>
      <c r="L152" s="16">
        <f t="shared" si="61"/>
        <v>6.55</v>
      </c>
      <c r="M152" s="16">
        <f t="shared" si="62"/>
        <v>6.3</v>
      </c>
      <c r="N152" s="28">
        <f t="shared" si="63"/>
        <v>0.72000000000000242</v>
      </c>
      <c r="O152" s="28">
        <f t="shared" si="65"/>
        <v>0.36345679012345694</v>
      </c>
      <c r="P152" s="28">
        <f t="shared" si="66"/>
        <v>0.36345679012345694</v>
      </c>
      <c r="Q152" s="28">
        <f t="shared" si="68"/>
        <v>0.21622349310094419</v>
      </c>
      <c r="T152" s="47"/>
      <c r="U152" s="41">
        <f t="shared" si="53"/>
        <v>6.4389448689700686</v>
      </c>
      <c r="V152" s="16"/>
      <c r="W152" s="27">
        <f t="shared" si="54"/>
        <v>6.4897755927523555</v>
      </c>
      <c r="Y152" s="41">
        <f t="shared" si="55"/>
        <v>-5.0830723782286924E-2</v>
      </c>
      <c r="Z152" s="41">
        <f t="shared" si="56"/>
        <v>-4.6117184184373022E-2</v>
      </c>
      <c r="AD152" s="48"/>
      <c r="AE152" s="43">
        <f t="shared" si="67"/>
        <v>6.4894999999999996</v>
      </c>
      <c r="AF152" s="44">
        <f t="shared" si="50"/>
        <v>8.6918064865711409E-2</v>
      </c>
      <c r="AG152" s="16">
        <f t="shared" si="51"/>
        <v>6.6633361297314222</v>
      </c>
      <c r="AH152" s="16">
        <f t="shared" si="52"/>
        <v>6.315663870268577</v>
      </c>
      <c r="AI152" s="49"/>
    </row>
    <row r="153" spans="1:35" x14ac:dyDescent="0.2">
      <c r="A153" s="14" t="s">
        <v>22</v>
      </c>
      <c r="B153" s="15">
        <v>41120</v>
      </c>
      <c r="C153" s="16">
        <v>6.5</v>
      </c>
      <c r="D153" s="16">
        <v>6.35</v>
      </c>
      <c r="E153" s="16">
        <v>6.5</v>
      </c>
      <c r="F153" s="16">
        <f t="shared" si="57"/>
        <v>1.9999999999999574E-2</v>
      </c>
      <c r="G153" s="14">
        <f t="shared" si="58"/>
        <v>1.9999999999999574E-2</v>
      </c>
      <c r="H153" s="14" t="str">
        <f t="shared" si="59"/>
        <v/>
      </c>
      <c r="I153" s="16">
        <f t="shared" si="60"/>
        <v>49.275362318840592</v>
      </c>
      <c r="K153" s="46"/>
      <c r="L153" s="16">
        <f t="shared" si="61"/>
        <v>6.55</v>
      </c>
      <c r="M153" s="16">
        <f t="shared" si="62"/>
        <v>6.3</v>
      </c>
      <c r="N153" s="28">
        <f t="shared" si="63"/>
        <v>0.80000000000000071</v>
      </c>
      <c r="O153" s="28">
        <f t="shared" si="65"/>
        <v>0.56839506172839582</v>
      </c>
      <c r="P153" s="28">
        <f t="shared" si="66"/>
        <v>0.56839506172839582</v>
      </c>
      <c r="Q153" s="28">
        <f t="shared" si="68"/>
        <v>0.27892211328976063</v>
      </c>
      <c r="T153" s="47"/>
      <c r="U153" s="41">
        <f t="shared" si="53"/>
        <v>6.4483379660515965</v>
      </c>
      <c r="V153" s="16"/>
      <c r="W153" s="27">
        <f t="shared" si="54"/>
        <v>6.4905329562521814</v>
      </c>
      <c r="Y153" s="41">
        <f t="shared" si="55"/>
        <v>-4.2194990200584925E-2</v>
      </c>
      <c r="Z153" s="41">
        <f t="shared" si="56"/>
        <v>-4.5724964785994214E-2</v>
      </c>
      <c r="AD153" s="48"/>
      <c r="AE153" s="43">
        <f t="shared" si="67"/>
        <v>6.4835000000000012</v>
      </c>
      <c r="AF153" s="44">
        <f t="shared" si="50"/>
        <v>8.1686902254890378E-2</v>
      </c>
      <c r="AG153" s="16">
        <f t="shared" si="51"/>
        <v>6.6468738045097817</v>
      </c>
      <c r="AH153" s="16">
        <f t="shared" si="52"/>
        <v>6.3201261954902206</v>
      </c>
      <c r="AI153" s="49"/>
    </row>
    <row r="154" spans="1:35" x14ac:dyDescent="0.2">
      <c r="A154" s="14" t="s">
        <v>22</v>
      </c>
      <c r="B154" s="15">
        <v>41121</v>
      </c>
      <c r="C154" s="16">
        <v>6.51</v>
      </c>
      <c r="D154" s="16">
        <v>6.5</v>
      </c>
      <c r="E154" s="16">
        <v>6.57</v>
      </c>
      <c r="F154" s="16">
        <f t="shared" si="57"/>
        <v>9.9999999999997868E-3</v>
      </c>
      <c r="G154" s="14">
        <f t="shared" si="58"/>
        <v>9.9999999999997868E-3</v>
      </c>
      <c r="H154" s="14" t="str">
        <f t="shared" si="59"/>
        <v/>
      </c>
      <c r="I154" s="16">
        <f t="shared" si="60"/>
        <v>51.470588235294088</v>
      </c>
      <c r="K154" s="46"/>
      <c r="L154" s="16">
        <f t="shared" si="61"/>
        <v>6.55</v>
      </c>
      <c r="M154" s="16">
        <f t="shared" si="62"/>
        <v>6.3</v>
      </c>
      <c r="N154" s="28">
        <f t="shared" si="63"/>
        <v>0.83999999999999986</v>
      </c>
      <c r="O154" s="28">
        <f t="shared" si="65"/>
        <v>0.78666666666666762</v>
      </c>
      <c r="P154" s="28">
        <f t="shared" si="66"/>
        <v>0.78666666666666762</v>
      </c>
      <c r="Q154" s="28">
        <f t="shared" si="68"/>
        <v>0.40990740740740766</v>
      </c>
      <c r="T154" s="47"/>
      <c r="U154" s="41">
        <f t="shared" si="53"/>
        <v>6.4578244328128891</v>
      </c>
      <c r="V154" s="16"/>
      <c r="W154" s="27">
        <f t="shared" si="54"/>
        <v>6.4919749594927607</v>
      </c>
      <c r="Y154" s="41">
        <f t="shared" si="55"/>
        <v>-3.4150526679871618E-2</v>
      </c>
      <c r="Z154" s="41">
        <f t="shared" si="56"/>
        <v>-4.4567520975381955E-2</v>
      </c>
      <c r="AD154" s="48"/>
      <c r="AE154" s="43">
        <f t="shared" si="67"/>
        <v>6.480500000000001</v>
      </c>
      <c r="AF154" s="44">
        <f t="shared" si="50"/>
        <v>7.9528296850869457E-2</v>
      </c>
      <c r="AG154" s="16">
        <f t="shared" si="51"/>
        <v>6.63955659370174</v>
      </c>
      <c r="AH154" s="16">
        <f t="shared" si="52"/>
        <v>6.3214434062982621</v>
      </c>
      <c r="AI154" s="49"/>
    </row>
    <row r="155" spans="1:35" x14ac:dyDescent="0.2">
      <c r="A155" s="14" t="s">
        <v>22</v>
      </c>
      <c r="B155" s="15">
        <v>41122</v>
      </c>
      <c r="C155" s="16">
        <v>6.51</v>
      </c>
      <c r="D155" s="16">
        <v>6.5</v>
      </c>
      <c r="E155" s="16">
        <v>6.55</v>
      </c>
      <c r="F155" s="16">
        <f t="shared" si="57"/>
        <v>0</v>
      </c>
      <c r="G155" s="14" t="str">
        <f t="shared" si="58"/>
        <v/>
      </c>
      <c r="H155" s="14" t="str">
        <f t="shared" si="59"/>
        <v/>
      </c>
      <c r="I155" s="16">
        <f t="shared" si="60"/>
        <v>51.470588235294088</v>
      </c>
      <c r="K155" s="46"/>
      <c r="L155" s="16">
        <f t="shared" si="61"/>
        <v>6.55</v>
      </c>
      <c r="M155" s="16">
        <f t="shared" si="62"/>
        <v>6.3</v>
      </c>
      <c r="N155" s="28">
        <f t="shared" si="63"/>
        <v>0.83999999999999986</v>
      </c>
      <c r="O155" s="28">
        <f t="shared" si="65"/>
        <v>0.82666666666666677</v>
      </c>
      <c r="P155" s="28">
        <f t="shared" si="66"/>
        <v>0.82666666666666677</v>
      </c>
      <c r="Q155" s="28">
        <f t="shared" si="68"/>
        <v>0.54831172839506204</v>
      </c>
      <c r="T155" s="47"/>
      <c r="U155" s="41">
        <f t="shared" si="53"/>
        <v>6.4658514431493677</v>
      </c>
      <c r="V155" s="16"/>
      <c r="W155" s="27">
        <f t="shared" si="54"/>
        <v>6.493310147678482</v>
      </c>
      <c r="Y155" s="41">
        <f t="shared" si="55"/>
        <v>-2.7458704529114364E-2</v>
      </c>
      <c r="Z155" s="41">
        <f t="shared" si="56"/>
        <v>-4.2856639330755196E-2</v>
      </c>
      <c r="AD155" s="48"/>
      <c r="AE155" s="43">
        <f t="shared" si="67"/>
        <v>6.4785000000000013</v>
      </c>
      <c r="AF155" s="44">
        <f t="shared" si="50"/>
        <v>7.8248003169410094E-2</v>
      </c>
      <c r="AG155" s="16">
        <f t="shared" si="51"/>
        <v>6.6349960063388211</v>
      </c>
      <c r="AH155" s="16">
        <f t="shared" si="52"/>
        <v>6.3220039936611814</v>
      </c>
      <c r="AI155" s="49"/>
    </row>
    <row r="156" spans="1:35" x14ac:dyDescent="0.2">
      <c r="A156" s="14" t="s">
        <v>22</v>
      </c>
      <c r="B156" s="15">
        <v>41123</v>
      </c>
      <c r="C156" s="16">
        <v>6.51</v>
      </c>
      <c r="D156" s="16">
        <v>6.47</v>
      </c>
      <c r="E156" s="16">
        <v>6.58</v>
      </c>
      <c r="F156" s="16">
        <f t="shared" si="57"/>
        <v>0</v>
      </c>
      <c r="G156" s="14" t="str">
        <f t="shared" si="58"/>
        <v/>
      </c>
      <c r="H156" s="14" t="str">
        <f t="shared" si="59"/>
        <v/>
      </c>
      <c r="I156" s="16">
        <f t="shared" si="60"/>
        <v>53.846153846153825</v>
      </c>
      <c r="K156" s="46"/>
      <c r="L156" s="16">
        <f t="shared" si="61"/>
        <v>6.55</v>
      </c>
      <c r="M156" s="16">
        <f t="shared" si="62"/>
        <v>6.3</v>
      </c>
      <c r="N156" s="28">
        <f t="shared" si="63"/>
        <v>0.83999999999999986</v>
      </c>
      <c r="O156" s="28">
        <f t="shared" si="65"/>
        <v>0.83999999999999986</v>
      </c>
      <c r="P156" s="28">
        <f t="shared" si="66"/>
        <v>0.83999999999999986</v>
      </c>
      <c r="Q156" s="28">
        <f t="shared" si="68"/>
        <v>0.67703703703703744</v>
      </c>
      <c r="T156" s="47"/>
      <c r="U156" s="41">
        <f t="shared" si="53"/>
        <v>6.4726435288186961</v>
      </c>
      <c r="V156" s="16"/>
      <c r="W156" s="27">
        <f t="shared" si="54"/>
        <v>6.4945464330356311</v>
      </c>
      <c r="Y156" s="41">
        <f t="shared" si="55"/>
        <v>-2.1902904216934971E-2</v>
      </c>
      <c r="Z156" s="41">
        <f t="shared" si="56"/>
        <v>-4.0761265819373171E-2</v>
      </c>
      <c r="AD156" s="48"/>
      <c r="AE156" s="43">
        <f t="shared" si="67"/>
        <v>6.4730000000000008</v>
      </c>
      <c r="AF156" s="44">
        <f t="shared" si="50"/>
        <v>7.1700767080973477E-2</v>
      </c>
      <c r="AG156" s="16">
        <f t="shared" si="51"/>
        <v>6.6164015341619473</v>
      </c>
      <c r="AH156" s="16">
        <f t="shared" si="52"/>
        <v>6.3295984658380542</v>
      </c>
      <c r="AI156" s="49"/>
    </row>
    <row r="157" spans="1:35" x14ac:dyDescent="0.2">
      <c r="A157" s="14" t="s">
        <v>22</v>
      </c>
      <c r="B157" s="15">
        <v>41124</v>
      </c>
      <c r="C157" s="16">
        <v>6.49</v>
      </c>
      <c r="D157" s="16">
        <v>6.42</v>
      </c>
      <c r="E157" s="16">
        <v>6.52</v>
      </c>
      <c r="F157" s="16">
        <f t="shared" si="57"/>
        <v>-1.9999999999999574E-2</v>
      </c>
      <c r="G157" s="14" t="str">
        <f t="shared" si="58"/>
        <v/>
      </c>
      <c r="H157" s="14">
        <f t="shared" si="59"/>
        <v>1.9999999999999574E-2</v>
      </c>
      <c r="I157" s="16">
        <f t="shared" si="60"/>
        <v>53.030303030303031</v>
      </c>
      <c r="K157" s="46"/>
      <c r="L157" s="16">
        <f t="shared" si="61"/>
        <v>6.55</v>
      </c>
      <c r="M157" s="16">
        <f t="shared" si="62"/>
        <v>6.3</v>
      </c>
      <c r="N157" s="28">
        <f t="shared" si="63"/>
        <v>0.76000000000000156</v>
      </c>
      <c r="O157" s="28">
        <f t="shared" si="65"/>
        <v>0.8133333333333338</v>
      </c>
      <c r="P157" s="28">
        <f t="shared" si="66"/>
        <v>0.8133333333333338</v>
      </c>
      <c r="Q157" s="28">
        <f t="shared" si="68"/>
        <v>0.76701234567901277</v>
      </c>
      <c r="T157" s="47"/>
      <c r="U157" s="41">
        <f t="shared" si="53"/>
        <v>6.4753137551542812</v>
      </c>
      <c r="V157" s="16"/>
      <c r="W157" s="27">
        <f t="shared" si="54"/>
        <v>6.4942096602181767</v>
      </c>
      <c r="Y157" s="41">
        <f t="shared" si="55"/>
        <v>-1.8895905063895491E-2</v>
      </c>
      <c r="Z157" s="41">
        <f t="shared" si="56"/>
        <v>-3.8574729743825406E-2</v>
      </c>
      <c r="AD157" s="48"/>
      <c r="AE157" s="43">
        <f t="shared" si="67"/>
        <v>6.4705000000000013</v>
      </c>
      <c r="AF157" s="44">
        <f t="shared" si="50"/>
        <v>7.0176563039237042E-2</v>
      </c>
      <c r="AG157" s="16">
        <f t="shared" si="51"/>
        <v>6.6108531260784753</v>
      </c>
      <c r="AH157" s="16">
        <f t="shared" si="52"/>
        <v>6.3301468739215272</v>
      </c>
      <c r="AI157" s="49"/>
    </row>
    <row r="158" spans="1:35" x14ac:dyDescent="0.2">
      <c r="A158" s="14" t="s">
        <v>22</v>
      </c>
      <c r="B158" s="15">
        <v>41127</v>
      </c>
      <c r="C158" s="16">
        <v>6.55</v>
      </c>
      <c r="D158" s="16">
        <v>6.46</v>
      </c>
      <c r="E158" s="16">
        <v>6.55</v>
      </c>
      <c r="F158" s="16">
        <f t="shared" si="57"/>
        <v>5.9999999999999609E-2</v>
      </c>
      <c r="G158" s="14">
        <f t="shared" si="58"/>
        <v>5.9999999999999609E-2</v>
      </c>
      <c r="H158" s="14" t="str">
        <f t="shared" si="59"/>
        <v/>
      </c>
      <c r="I158" s="16">
        <f t="shared" si="60"/>
        <v>51.562499999999964</v>
      </c>
      <c r="K158" s="46"/>
      <c r="L158" s="16">
        <f t="shared" si="61"/>
        <v>6.55</v>
      </c>
      <c r="M158" s="16">
        <f t="shared" si="62"/>
        <v>6.3</v>
      </c>
      <c r="N158" s="28">
        <f t="shared" si="63"/>
        <v>1</v>
      </c>
      <c r="O158" s="28">
        <f t="shared" si="65"/>
        <v>0.86666666666666714</v>
      </c>
      <c r="P158" s="28">
        <f t="shared" si="66"/>
        <v>0.86666666666666714</v>
      </c>
      <c r="Q158" s="28">
        <f t="shared" si="68"/>
        <v>0.82666666666666688</v>
      </c>
      <c r="T158" s="47"/>
      <c r="U158" s="41">
        <f t="shared" si="53"/>
        <v>6.4868039466690073</v>
      </c>
      <c r="V158" s="16"/>
      <c r="W158" s="27">
        <f t="shared" si="54"/>
        <v>6.498342277979793</v>
      </c>
      <c r="Y158" s="41">
        <f t="shared" si="55"/>
        <v>-1.1538331310785743E-2</v>
      </c>
      <c r="Z158" s="41">
        <f t="shared" si="56"/>
        <v>-3.5871089900521437E-2</v>
      </c>
      <c r="AD158" s="48"/>
      <c r="AE158" s="43">
        <f t="shared" si="67"/>
        <v>6.4695000000000009</v>
      </c>
      <c r="AF158" s="44">
        <f t="shared" si="50"/>
        <v>6.8882145727321875E-2</v>
      </c>
      <c r="AG158" s="16">
        <f t="shared" si="51"/>
        <v>6.6072642914546442</v>
      </c>
      <c r="AH158" s="16">
        <f t="shared" si="52"/>
        <v>6.3317357085453576</v>
      </c>
      <c r="AI158" s="49"/>
    </row>
    <row r="159" spans="1:35" x14ac:dyDescent="0.2">
      <c r="A159" s="14" t="s">
        <v>22</v>
      </c>
      <c r="B159" s="15">
        <v>41128</v>
      </c>
      <c r="C159" s="16">
        <v>6.49</v>
      </c>
      <c r="D159" s="16">
        <v>6.42</v>
      </c>
      <c r="E159" s="16">
        <v>6.57</v>
      </c>
      <c r="F159" s="16">
        <f t="shared" si="57"/>
        <v>-5.9999999999999609E-2</v>
      </c>
      <c r="G159" s="14" t="str">
        <f t="shared" si="58"/>
        <v/>
      </c>
      <c r="H159" s="14">
        <f t="shared" si="59"/>
        <v>5.9999999999999609E-2</v>
      </c>
      <c r="I159" s="16">
        <f t="shared" si="60"/>
        <v>48.529411764705912</v>
      </c>
      <c r="K159" s="46"/>
      <c r="L159" s="16">
        <f t="shared" si="61"/>
        <v>6.55</v>
      </c>
      <c r="M159" s="16">
        <f t="shared" si="62"/>
        <v>6.3</v>
      </c>
      <c r="N159" s="28">
        <f t="shared" si="63"/>
        <v>0.76000000000000156</v>
      </c>
      <c r="O159" s="28">
        <f t="shared" si="65"/>
        <v>0.84000000000000108</v>
      </c>
      <c r="P159" s="28">
        <f t="shared" si="66"/>
        <v>0.84000000000000108</v>
      </c>
      <c r="Q159" s="28">
        <f t="shared" si="68"/>
        <v>0.83733333333333371</v>
      </c>
      <c r="T159" s="47"/>
      <c r="U159" s="41">
        <f t="shared" si="53"/>
        <v>6.4872956471814671</v>
      </c>
      <c r="V159" s="16"/>
      <c r="W159" s="27">
        <f t="shared" si="54"/>
        <v>6.4977243314627717</v>
      </c>
      <c r="Y159" s="41">
        <f t="shared" si="55"/>
        <v>-1.0428684281304612E-2</v>
      </c>
      <c r="Z159" s="41">
        <f t="shared" si="56"/>
        <v>-3.3326849338599758E-2</v>
      </c>
      <c r="AD159" s="48"/>
      <c r="AE159" s="43">
        <f t="shared" si="67"/>
        <v>6.4685000000000006</v>
      </c>
      <c r="AF159" s="44">
        <f t="shared" si="50"/>
        <v>6.8430621800477667E-2</v>
      </c>
      <c r="AG159" s="16">
        <f t="shared" si="51"/>
        <v>6.6053612436009557</v>
      </c>
      <c r="AH159" s="16">
        <f t="shared" si="52"/>
        <v>6.3316387563990455</v>
      </c>
      <c r="AI159" s="49"/>
    </row>
    <row r="160" spans="1:35" x14ac:dyDescent="0.2">
      <c r="A160" s="14" t="s">
        <v>22</v>
      </c>
      <c r="B160" s="15">
        <v>41129</v>
      </c>
      <c r="C160" s="16">
        <v>6.52</v>
      </c>
      <c r="D160" s="16">
        <v>6.43</v>
      </c>
      <c r="E160" s="16">
        <v>6.56</v>
      </c>
      <c r="F160" s="16">
        <f t="shared" si="57"/>
        <v>2.9999999999999361E-2</v>
      </c>
      <c r="G160" s="14">
        <f t="shared" si="58"/>
        <v>2.9999999999999361E-2</v>
      </c>
      <c r="H160" s="14" t="str">
        <f t="shared" si="59"/>
        <v/>
      </c>
      <c r="I160" s="16">
        <f t="shared" si="60"/>
        <v>47.761194029850728</v>
      </c>
      <c r="K160" s="46"/>
      <c r="L160" s="16">
        <f t="shared" si="61"/>
        <v>6.55</v>
      </c>
      <c r="M160" s="16">
        <f t="shared" si="62"/>
        <v>6.3</v>
      </c>
      <c r="N160" s="28">
        <f t="shared" si="63"/>
        <v>0.87999999999999901</v>
      </c>
      <c r="O160" s="28">
        <f t="shared" si="65"/>
        <v>0.88000000000000023</v>
      </c>
      <c r="P160" s="28">
        <f t="shared" si="66"/>
        <v>0.88000000000000023</v>
      </c>
      <c r="Q160" s="28">
        <f t="shared" si="68"/>
        <v>0.84800000000000042</v>
      </c>
      <c r="T160" s="47"/>
      <c r="U160" s="41">
        <f t="shared" si="53"/>
        <v>6.4923270860766262</v>
      </c>
      <c r="V160" s="16"/>
      <c r="W160" s="27">
        <f t="shared" si="54"/>
        <v>6.4993743809840483</v>
      </c>
      <c r="Y160" s="41">
        <f t="shared" si="55"/>
        <v>-7.0472949074220637E-3</v>
      </c>
      <c r="Z160" s="41">
        <f t="shared" si="56"/>
        <v>-3.0698893895481989E-2</v>
      </c>
      <c r="AD160" s="48"/>
      <c r="AE160" s="43">
        <f t="shared" si="67"/>
        <v>6.4700000000000006</v>
      </c>
      <c r="AF160" s="44">
        <f t="shared" si="50"/>
        <v>6.9209825891993149E-2</v>
      </c>
      <c r="AG160" s="16">
        <f t="shared" si="51"/>
        <v>6.6084196517839873</v>
      </c>
      <c r="AH160" s="16">
        <f t="shared" si="52"/>
        <v>6.331580348216014</v>
      </c>
      <c r="AI160" s="49"/>
    </row>
    <row r="161" spans="1:35" x14ac:dyDescent="0.2">
      <c r="A161" s="14" t="s">
        <v>22</v>
      </c>
      <c r="B161" s="15">
        <v>41130</v>
      </c>
      <c r="C161" s="16">
        <v>6.52</v>
      </c>
      <c r="D161" s="16">
        <v>6.5</v>
      </c>
      <c r="E161" s="16">
        <v>6.56</v>
      </c>
      <c r="F161" s="16">
        <f t="shared" si="57"/>
        <v>0</v>
      </c>
      <c r="G161" s="14" t="str">
        <f t="shared" si="58"/>
        <v/>
      </c>
      <c r="H161" s="14" t="str">
        <f t="shared" si="59"/>
        <v/>
      </c>
      <c r="I161" s="16">
        <f t="shared" si="60"/>
        <v>53.333333333333265</v>
      </c>
      <c r="K161" s="46"/>
      <c r="L161" s="16">
        <f t="shared" si="61"/>
        <v>6.55</v>
      </c>
      <c r="M161" s="16">
        <f t="shared" si="62"/>
        <v>6.3</v>
      </c>
      <c r="N161" s="28">
        <f t="shared" si="63"/>
        <v>0.87999999999999901</v>
      </c>
      <c r="O161" s="28">
        <f t="shared" si="65"/>
        <v>0.83999999999999986</v>
      </c>
      <c r="P161" s="28">
        <f t="shared" si="66"/>
        <v>0.83999999999999986</v>
      </c>
      <c r="Q161" s="28">
        <f t="shared" si="68"/>
        <v>0.84800000000000042</v>
      </c>
      <c r="T161" s="47"/>
      <c r="U161" s="41">
        <f t="shared" si="53"/>
        <v>6.4965844574494529</v>
      </c>
      <c r="V161" s="16"/>
      <c r="W161" s="27">
        <f t="shared" si="54"/>
        <v>6.5009022046148601</v>
      </c>
      <c r="Y161" s="41">
        <f t="shared" si="55"/>
        <v>-4.3177471654072264E-3</v>
      </c>
      <c r="Z161" s="41">
        <f t="shared" si="56"/>
        <v>-2.8060779222474512E-2</v>
      </c>
      <c r="AD161" s="48"/>
      <c r="AE161" s="43">
        <f t="shared" si="67"/>
        <v>6.4715000000000007</v>
      </c>
      <c r="AF161" s="44">
        <f t="shared" si="50"/>
        <v>6.9948195116100065E-2</v>
      </c>
      <c r="AG161" s="16">
        <f t="shared" si="51"/>
        <v>6.6113963902322013</v>
      </c>
      <c r="AH161" s="16">
        <f t="shared" si="52"/>
        <v>6.3316036097678001</v>
      </c>
      <c r="AI161" s="49"/>
    </row>
    <row r="162" spans="1:35" x14ac:dyDescent="0.2">
      <c r="A162" s="14" t="s">
        <v>22</v>
      </c>
      <c r="B162" s="15">
        <v>41131</v>
      </c>
      <c r="C162" s="16">
        <v>6.52</v>
      </c>
      <c r="D162" s="16">
        <v>6.48</v>
      </c>
      <c r="E162" s="16">
        <v>6.57</v>
      </c>
      <c r="F162" s="16">
        <f t="shared" si="57"/>
        <v>0</v>
      </c>
      <c r="G162" s="14" t="str">
        <f t="shared" si="58"/>
        <v/>
      </c>
      <c r="H162" s="14" t="str">
        <f t="shared" si="59"/>
        <v/>
      </c>
      <c r="I162" s="16">
        <f t="shared" si="60"/>
        <v>76.190476190476218</v>
      </c>
      <c r="K162" s="46"/>
      <c r="L162" s="16">
        <f t="shared" si="61"/>
        <v>6.55</v>
      </c>
      <c r="M162" s="16">
        <f t="shared" si="62"/>
        <v>6.35</v>
      </c>
      <c r="N162" s="28">
        <f t="shared" si="63"/>
        <v>0.84999999999999887</v>
      </c>
      <c r="O162" s="28">
        <f t="shared" si="65"/>
        <v>0.86999999999999889</v>
      </c>
      <c r="P162" s="28">
        <f t="shared" si="66"/>
        <v>0.86999999999999889</v>
      </c>
      <c r="Q162" s="28">
        <f t="shared" si="68"/>
        <v>0.8593333333333335</v>
      </c>
      <c r="T162" s="47"/>
      <c r="U162" s="41">
        <f t="shared" si="53"/>
        <v>6.5001868486110759</v>
      </c>
      <c r="V162" s="16"/>
      <c r="W162" s="27">
        <f t="shared" si="54"/>
        <v>6.502316856124871</v>
      </c>
      <c r="Y162" s="41">
        <f t="shared" si="55"/>
        <v>-2.1300075137951069E-3</v>
      </c>
      <c r="Z162" s="41">
        <f t="shared" si="56"/>
        <v>-2.5467702051606575E-2</v>
      </c>
      <c r="AD162" s="48"/>
      <c r="AE162" s="43">
        <f t="shared" si="67"/>
        <v>6.4745000000000008</v>
      </c>
      <c r="AF162" s="44">
        <f t="shared" si="50"/>
        <v>7.0673545262707749E-2</v>
      </c>
      <c r="AG162" s="16">
        <f t="shared" si="51"/>
        <v>6.6158470905254161</v>
      </c>
      <c r="AH162" s="16">
        <f t="shared" si="52"/>
        <v>6.3331529094745855</v>
      </c>
      <c r="AI162" s="49"/>
    </row>
    <row r="163" spans="1:35" x14ac:dyDescent="0.2">
      <c r="A163" s="14" t="s">
        <v>22</v>
      </c>
      <c r="B163" s="15">
        <v>41134</v>
      </c>
      <c r="C163" s="16">
        <v>6.57</v>
      </c>
      <c r="D163" s="16">
        <v>6.48</v>
      </c>
      <c r="E163" s="16">
        <v>6.57</v>
      </c>
      <c r="F163" s="16">
        <f t="shared" si="57"/>
        <v>5.0000000000000711E-2</v>
      </c>
      <c r="G163" s="14">
        <f t="shared" si="58"/>
        <v>5.0000000000000711E-2</v>
      </c>
      <c r="H163" s="14" t="str">
        <f t="shared" si="59"/>
        <v/>
      </c>
      <c r="I163" s="16">
        <f t="shared" si="60"/>
        <v>75.000000000000057</v>
      </c>
      <c r="K163" s="46"/>
      <c r="L163" s="16">
        <f t="shared" si="61"/>
        <v>6.57</v>
      </c>
      <c r="M163" s="16">
        <f t="shared" si="62"/>
        <v>6.35</v>
      </c>
      <c r="N163" s="28">
        <f t="shared" si="63"/>
        <v>1</v>
      </c>
      <c r="O163" s="28">
        <f t="shared" si="65"/>
        <v>0.90999999999999925</v>
      </c>
      <c r="P163" s="28">
        <f t="shared" si="66"/>
        <v>0.90999999999999925</v>
      </c>
      <c r="Q163" s="28">
        <f t="shared" si="68"/>
        <v>0.86799999999999999</v>
      </c>
      <c r="T163" s="47"/>
      <c r="U163" s="41">
        <f t="shared" si="53"/>
        <v>6.510927333440141</v>
      </c>
      <c r="V163" s="16"/>
      <c r="W163" s="27">
        <f t="shared" si="54"/>
        <v>6.5073304223378434</v>
      </c>
      <c r="Y163" s="41">
        <f t="shared" si="55"/>
        <v>3.5969111022975397E-3</v>
      </c>
      <c r="Z163" s="41">
        <f t="shared" si="56"/>
        <v>-2.2561240736216164E-2</v>
      </c>
      <c r="AD163" s="48"/>
      <c r="AE163" s="43">
        <f t="shared" si="67"/>
        <v>6.4804999999999993</v>
      </c>
      <c r="AF163" s="44">
        <f t="shared" si="50"/>
        <v>7.338085581403371E-2</v>
      </c>
      <c r="AG163" s="16">
        <f t="shared" si="51"/>
        <v>6.6272617116280665</v>
      </c>
      <c r="AH163" s="16">
        <f t="shared" si="52"/>
        <v>6.333738288371932</v>
      </c>
      <c r="AI163" s="49"/>
    </row>
    <row r="164" spans="1:35" x14ac:dyDescent="0.2">
      <c r="A164" s="14" t="s">
        <v>22</v>
      </c>
      <c r="B164" s="15">
        <v>41135</v>
      </c>
      <c r="C164" s="16">
        <v>6.52</v>
      </c>
      <c r="D164" s="16">
        <v>6.5</v>
      </c>
      <c r="E164" s="16">
        <v>6.59</v>
      </c>
      <c r="F164" s="16">
        <f t="shared" si="57"/>
        <v>-5.0000000000000711E-2</v>
      </c>
      <c r="G164" s="14" t="str">
        <f t="shared" si="58"/>
        <v/>
      </c>
      <c r="H164" s="14">
        <f t="shared" si="59"/>
        <v>5.0000000000000711E-2</v>
      </c>
      <c r="I164" s="16">
        <f t="shared" si="60"/>
        <v>69.767441860465127</v>
      </c>
      <c r="K164" s="46"/>
      <c r="L164" s="16">
        <f t="shared" si="61"/>
        <v>6.57</v>
      </c>
      <c r="M164" s="16">
        <f t="shared" si="62"/>
        <v>6.35</v>
      </c>
      <c r="N164" s="28">
        <f t="shared" si="63"/>
        <v>0.77272727272727015</v>
      </c>
      <c r="O164" s="28">
        <f t="shared" si="65"/>
        <v>0.87424242424242304</v>
      </c>
      <c r="P164" s="28">
        <f t="shared" si="66"/>
        <v>0.87424242424242304</v>
      </c>
      <c r="Q164" s="28">
        <f t="shared" si="68"/>
        <v>0.87484848484848432</v>
      </c>
      <c r="T164" s="47"/>
      <c r="U164" s="41">
        <f t="shared" si="53"/>
        <v>6.5123231282955043</v>
      </c>
      <c r="V164" s="16"/>
      <c r="W164" s="27">
        <f t="shared" si="54"/>
        <v>6.5082689095720774</v>
      </c>
      <c r="Y164" s="41">
        <f t="shared" si="55"/>
        <v>4.0542187234269278E-3</v>
      </c>
      <c r="Z164" s="41">
        <f t="shared" si="56"/>
        <v>-1.9899694790251853E-2</v>
      </c>
      <c r="AD164" s="48"/>
      <c r="AE164" s="43">
        <f t="shared" si="67"/>
        <v>6.4799999999999995</v>
      </c>
      <c r="AF164" s="44">
        <f t="shared" si="50"/>
        <v>7.3075303625780463E-2</v>
      </c>
      <c r="AG164" s="16">
        <f t="shared" si="51"/>
        <v>6.6261506072515601</v>
      </c>
      <c r="AH164" s="16">
        <f t="shared" si="52"/>
        <v>6.3338493927484389</v>
      </c>
      <c r="AI164" s="49"/>
    </row>
    <row r="165" spans="1:35" x14ac:dyDescent="0.2">
      <c r="A165" s="14" t="s">
        <v>22</v>
      </c>
      <c r="B165" s="15">
        <v>41136</v>
      </c>
      <c r="C165" s="16">
        <v>6.58</v>
      </c>
      <c r="D165" s="16">
        <v>6.54</v>
      </c>
      <c r="E165" s="16">
        <v>6.58</v>
      </c>
      <c r="F165" s="16">
        <f t="shared" si="57"/>
        <v>6.0000000000000497E-2</v>
      </c>
      <c r="G165" s="14">
        <f t="shared" si="58"/>
        <v>6.0000000000000497E-2</v>
      </c>
      <c r="H165" s="14" t="str">
        <f t="shared" si="59"/>
        <v/>
      </c>
      <c r="I165" s="16">
        <f t="shared" si="60"/>
        <v>73.469387755102076</v>
      </c>
      <c r="K165" s="46"/>
      <c r="L165" s="16">
        <f t="shared" si="61"/>
        <v>6.58</v>
      </c>
      <c r="M165" s="16">
        <f t="shared" si="62"/>
        <v>6.48</v>
      </c>
      <c r="N165" s="28">
        <f t="shared" si="63"/>
        <v>1</v>
      </c>
      <c r="O165" s="28">
        <f t="shared" si="65"/>
        <v>0.92424242424242342</v>
      </c>
      <c r="P165" s="28">
        <f t="shared" si="66"/>
        <v>0.92424242424242342</v>
      </c>
      <c r="Q165" s="28">
        <f t="shared" si="68"/>
        <v>0.88369696969696887</v>
      </c>
      <c r="T165" s="47"/>
      <c r="U165" s="41">
        <f t="shared" si="53"/>
        <v>6.5227349547115807</v>
      </c>
      <c r="V165" s="16"/>
      <c r="W165" s="27">
        <f t="shared" si="54"/>
        <v>6.5135823236778494</v>
      </c>
      <c r="Y165" s="41">
        <f t="shared" si="55"/>
        <v>9.1526310337313177E-3</v>
      </c>
      <c r="Z165" s="41">
        <f t="shared" si="56"/>
        <v>-1.6994462207853535E-2</v>
      </c>
      <c r="AD165" s="48"/>
      <c r="AE165" s="43">
        <f t="shared" si="67"/>
        <v>6.4834999999999994</v>
      </c>
      <c r="AF165" s="44">
        <f t="shared" si="50"/>
        <v>7.6044394928225997E-2</v>
      </c>
      <c r="AG165" s="16">
        <f t="shared" si="51"/>
        <v>6.6355887898564516</v>
      </c>
      <c r="AH165" s="16">
        <f t="shared" si="52"/>
        <v>6.3314112101435471</v>
      </c>
      <c r="AI165" s="49"/>
    </row>
    <row r="166" spans="1:35" x14ac:dyDescent="0.2">
      <c r="A166" s="14" t="s">
        <v>22</v>
      </c>
      <c r="B166" s="15">
        <v>41137</v>
      </c>
      <c r="C166" s="16">
        <v>6.59</v>
      </c>
      <c r="D166" s="16">
        <v>6.55</v>
      </c>
      <c r="E166" s="16">
        <v>6.59</v>
      </c>
      <c r="F166" s="16">
        <f t="shared" si="57"/>
        <v>9.9999999999997868E-3</v>
      </c>
      <c r="G166" s="14">
        <f t="shared" si="58"/>
        <v>9.9999999999997868E-3</v>
      </c>
      <c r="H166" s="14" t="str">
        <f t="shared" si="59"/>
        <v/>
      </c>
      <c r="I166" s="16">
        <f t="shared" si="60"/>
        <v>64.864864864864813</v>
      </c>
      <c r="K166" s="46"/>
      <c r="L166" s="16">
        <f t="shared" si="61"/>
        <v>6.59</v>
      </c>
      <c r="M166" s="16">
        <f t="shared" si="62"/>
        <v>6.49</v>
      </c>
      <c r="N166" s="28">
        <f t="shared" si="63"/>
        <v>1</v>
      </c>
      <c r="O166" s="28">
        <f t="shared" si="65"/>
        <v>0.92424242424242342</v>
      </c>
      <c r="P166" s="28">
        <f t="shared" si="66"/>
        <v>0.92424242424242342</v>
      </c>
      <c r="Q166" s="28">
        <f t="shared" si="68"/>
        <v>0.90054545454545365</v>
      </c>
      <c r="T166" s="47"/>
      <c r="U166" s="41">
        <f t="shared" si="53"/>
        <v>6.5330834232174908</v>
      </c>
      <c r="V166" s="16"/>
      <c r="W166" s="27">
        <f t="shared" si="54"/>
        <v>6.5192428922943044</v>
      </c>
      <c r="Y166" s="41">
        <f t="shared" si="55"/>
        <v>1.3840530923186378E-2</v>
      </c>
      <c r="Z166" s="41">
        <f t="shared" si="56"/>
        <v>-1.3910962894749542E-2</v>
      </c>
      <c r="AD166" s="48"/>
      <c r="AE166" s="43">
        <f t="shared" si="67"/>
        <v>6.4854999999999992</v>
      </c>
      <c r="AF166" s="44">
        <f t="shared" si="50"/>
        <v>7.8260782004781967E-2</v>
      </c>
      <c r="AG166" s="16">
        <f t="shared" si="51"/>
        <v>6.6420215640095632</v>
      </c>
      <c r="AH166" s="16">
        <f t="shared" si="52"/>
        <v>6.3289784359904351</v>
      </c>
      <c r="AI166" s="49"/>
    </row>
    <row r="167" spans="1:35" x14ac:dyDescent="0.2">
      <c r="A167" s="14" t="s">
        <v>22</v>
      </c>
      <c r="B167" s="15">
        <v>41138</v>
      </c>
      <c r="C167" s="16">
        <v>6.58</v>
      </c>
      <c r="D167" s="16">
        <v>6.58</v>
      </c>
      <c r="E167" s="16">
        <v>6.6</v>
      </c>
      <c r="F167" s="16">
        <f t="shared" si="57"/>
        <v>-9.9999999999997868E-3</v>
      </c>
      <c r="G167" s="14" t="str">
        <f t="shared" si="58"/>
        <v/>
      </c>
      <c r="H167" s="14">
        <f t="shared" si="59"/>
        <v>9.9999999999997868E-3</v>
      </c>
      <c r="I167" s="16">
        <f t="shared" si="60"/>
        <v>61.111111111111136</v>
      </c>
      <c r="K167" s="46"/>
      <c r="L167" s="16">
        <f t="shared" si="61"/>
        <v>6.59</v>
      </c>
      <c r="M167" s="16">
        <f t="shared" si="62"/>
        <v>6.49</v>
      </c>
      <c r="N167" s="28">
        <f t="shared" si="63"/>
        <v>0.9000000000000018</v>
      </c>
      <c r="O167" s="28">
        <f t="shared" si="65"/>
        <v>0.96666666666666723</v>
      </c>
      <c r="P167" s="28">
        <f t="shared" si="66"/>
        <v>0.96666666666666723</v>
      </c>
      <c r="Q167" s="28">
        <f t="shared" si="68"/>
        <v>0.91987878787878719</v>
      </c>
      <c r="T167" s="47"/>
      <c r="U167" s="41">
        <f t="shared" si="53"/>
        <v>6.5403013581071079</v>
      </c>
      <c r="V167" s="16"/>
      <c r="W167" s="27">
        <f t="shared" si="54"/>
        <v>6.5237434187910228</v>
      </c>
      <c r="Y167" s="41">
        <f t="shared" si="55"/>
        <v>1.6557939316085069E-2</v>
      </c>
      <c r="Z167" s="41">
        <f t="shared" si="56"/>
        <v>-1.0864072673666082E-2</v>
      </c>
      <c r="AD167" s="48"/>
      <c r="AE167" s="43">
        <f t="shared" si="67"/>
        <v>6.490499999999999</v>
      </c>
      <c r="AF167" s="44">
        <f t="shared" si="50"/>
        <v>8.0899629170967199E-2</v>
      </c>
      <c r="AG167" s="16">
        <f t="shared" si="51"/>
        <v>6.6522992583419338</v>
      </c>
      <c r="AH167" s="16">
        <f t="shared" si="52"/>
        <v>6.3287007416580643</v>
      </c>
      <c r="AI167" s="49"/>
    </row>
    <row r="168" spans="1:35" x14ac:dyDescent="0.2">
      <c r="A168" s="14" t="s">
        <v>22</v>
      </c>
      <c r="B168" s="15">
        <v>41141</v>
      </c>
      <c r="C168" s="16">
        <v>6.65</v>
      </c>
      <c r="D168" s="16">
        <v>6.58</v>
      </c>
      <c r="E168" s="16">
        <v>6.65</v>
      </c>
      <c r="F168" s="16">
        <f t="shared" si="57"/>
        <v>7.0000000000000284E-2</v>
      </c>
      <c r="G168" s="14">
        <f t="shared" si="58"/>
        <v>7.0000000000000284E-2</v>
      </c>
      <c r="H168" s="14" t="str">
        <f t="shared" si="59"/>
        <v/>
      </c>
      <c r="I168" s="16">
        <f t="shared" si="60"/>
        <v>66.666666666666742</v>
      </c>
      <c r="K168" s="46"/>
      <c r="L168" s="16">
        <f t="shared" si="61"/>
        <v>6.65</v>
      </c>
      <c r="M168" s="16">
        <f t="shared" si="62"/>
        <v>6.49</v>
      </c>
      <c r="N168" s="28">
        <f t="shared" si="63"/>
        <v>1</v>
      </c>
      <c r="O168" s="28">
        <f t="shared" si="65"/>
        <v>0.96666666666666723</v>
      </c>
      <c r="P168" s="28">
        <f t="shared" si="66"/>
        <v>0.96666666666666723</v>
      </c>
      <c r="Q168" s="28">
        <f t="shared" si="68"/>
        <v>0.93121212121212094</v>
      </c>
      <c r="T168" s="47"/>
      <c r="U168" s="41">
        <f t="shared" si="53"/>
        <v>6.5571780722444757</v>
      </c>
      <c r="V168" s="16"/>
      <c r="W168" s="27">
        <f t="shared" si="54"/>
        <v>6.5330957581398366</v>
      </c>
      <c r="Y168" s="41">
        <f t="shared" si="55"/>
        <v>2.4082314104639124E-2</v>
      </c>
      <c r="Z168" s="41">
        <f t="shared" si="56"/>
        <v>-7.3694339958355615E-3</v>
      </c>
      <c r="AD168" s="48"/>
      <c r="AE168" s="43">
        <f t="shared" si="67"/>
        <v>6.5079999999999982</v>
      </c>
      <c r="AF168" s="44">
        <f t="shared" si="50"/>
        <v>7.5471849056452905E-2</v>
      </c>
      <c r="AG168" s="16">
        <f t="shared" si="51"/>
        <v>6.6589436981129042</v>
      </c>
      <c r="AH168" s="16">
        <f t="shared" si="52"/>
        <v>6.3570563018870923</v>
      </c>
      <c r="AI168" s="49"/>
    </row>
    <row r="169" spans="1:35" x14ac:dyDescent="0.2">
      <c r="A169" s="14" t="s">
        <v>22</v>
      </c>
      <c r="B169" s="15">
        <v>41142</v>
      </c>
      <c r="C169" s="16">
        <v>6.66</v>
      </c>
      <c r="D169" s="16">
        <v>6.6</v>
      </c>
      <c r="E169" s="16">
        <v>6.66</v>
      </c>
      <c r="F169" s="16">
        <f t="shared" si="57"/>
        <v>9.9999999999997868E-3</v>
      </c>
      <c r="G169" s="14">
        <f t="shared" si="58"/>
        <v>9.9999999999997868E-3</v>
      </c>
      <c r="H169" s="14" t="str">
        <f t="shared" si="59"/>
        <v/>
      </c>
      <c r="I169" s="16">
        <f t="shared" si="60"/>
        <v>67.441860465116335</v>
      </c>
      <c r="K169" s="46"/>
      <c r="L169" s="16">
        <f t="shared" si="61"/>
        <v>6.66</v>
      </c>
      <c r="M169" s="16">
        <f t="shared" si="62"/>
        <v>6.49</v>
      </c>
      <c r="N169" s="28">
        <f t="shared" si="63"/>
        <v>1</v>
      </c>
      <c r="O169" s="28">
        <f t="shared" si="65"/>
        <v>0.96666666666666723</v>
      </c>
      <c r="P169" s="28">
        <f t="shared" si="66"/>
        <v>0.96666666666666723</v>
      </c>
      <c r="Q169" s="28">
        <f t="shared" si="68"/>
        <v>0.9496969696969696</v>
      </c>
      <c r="T169" s="47"/>
      <c r="U169" s="41">
        <f t="shared" si="53"/>
        <v>6.5729968303607098</v>
      </c>
      <c r="V169" s="16"/>
      <c r="W169" s="27">
        <f t="shared" si="54"/>
        <v>6.5424960723517005</v>
      </c>
      <c r="Y169" s="41">
        <f t="shared" si="55"/>
        <v>3.050075800900931E-2</v>
      </c>
      <c r="Z169" s="41">
        <f t="shared" si="56"/>
        <v>-3.5824147953510744E-3</v>
      </c>
      <c r="AD169" s="48"/>
      <c r="AE169" s="43">
        <f t="shared" si="67"/>
        <v>6.5224999999999991</v>
      </c>
      <c r="AF169" s="44">
        <f t="shared" ref="AF169:AF232" si="69">STDEVP(C150:C169)</f>
        <v>7.542380260899087E-2</v>
      </c>
      <c r="AG169" s="16">
        <f t="shared" ref="AG169:AG232" si="70">AE169+2*AF169</f>
        <v>6.6733476052179812</v>
      </c>
      <c r="AH169" s="16">
        <f t="shared" ref="AH169:AH232" si="71">AE169-2*AF169</f>
        <v>6.3716523947820169</v>
      </c>
      <c r="AI169" s="49"/>
    </row>
    <row r="170" spans="1:35" x14ac:dyDescent="0.2">
      <c r="A170" s="14" t="s">
        <v>22</v>
      </c>
      <c r="B170" s="15">
        <v>41143</v>
      </c>
      <c r="C170" s="16">
        <v>6.67</v>
      </c>
      <c r="D170" s="16">
        <v>6.64</v>
      </c>
      <c r="E170" s="16">
        <v>6.67</v>
      </c>
      <c r="F170" s="16">
        <f t="shared" si="57"/>
        <v>9.9999999999997868E-3</v>
      </c>
      <c r="G170" s="14">
        <f t="shared" si="58"/>
        <v>9.9999999999997868E-3</v>
      </c>
      <c r="H170" s="14" t="str">
        <f t="shared" si="59"/>
        <v/>
      </c>
      <c r="I170" s="16">
        <f t="shared" si="60"/>
        <v>68.181818181818215</v>
      </c>
      <c r="K170" s="46"/>
      <c r="L170" s="16">
        <f t="shared" si="61"/>
        <v>6.67</v>
      </c>
      <c r="M170" s="16">
        <f t="shared" si="62"/>
        <v>6.49</v>
      </c>
      <c r="N170" s="28">
        <f t="shared" si="63"/>
        <v>1</v>
      </c>
      <c r="O170" s="28">
        <f t="shared" si="65"/>
        <v>1</v>
      </c>
      <c r="P170" s="28">
        <f t="shared" si="66"/>
        <v>1</v>
      </c>
      <c r="Q170" s="28">
        <f t="shared" si="68"/>
        <v>0.96484848484848507</v>
      </c>
      <c r="T170" s="47"/>
      <c r="U170" s="41">
        <f t="shared" si="53"/>
        <v>6.5879203949206007</v>
      </c>
      <c r="V170" s="16"/>
      <c r="W170" s="27">
        <f t="shared" si="54"/>
        <v>6.5519408077330565</v>
      </c>
      <c r="Y170" s="41">
        <f t="shared" si="55"/>
        <v>3.5979587187544126E-2</v>
      </c>
      <c r="Z170" s="41">
        <f t="shared" si="56"/>
        <v>3.7378540293844581E-4</v>
      </c>
      <c r="AD170" s="48"/>
      <c r="AE170" s="43">
        <f t="shared" si="67"/>
        <v>6.5384999999999991</v>
      </c>
      <c r="AF170" s="44">
        <f t="shared" si="69"/>
        <v>7.094187761823062E-2</v>
      </c>
      <c r="AG170" s="16">
        <f t="shared" si="70"/>
        <v>6.68038375523646</v>
      </c>
      <c r="AH170" s="16">
        <f t="shared" si="71"/>
        <v>6.3966162447635382</v>
      </c>
      <c r="AI170" s="49"/>
    </row>
    <row r="171" spans="1:35" x14ac:dyDescent="0.2">
      <c r="A171" s="14" t="s">
        <v>22</v>
      </c>
      <c r="B171" s="15">
        <v>41144</v>
      </c>
      <c r="C171" s="16">
        <v>6.72</v>
      </c>
      <c r="D171" s="16">
        <v>6.66</v>
      </c>
      <c r="E171" s="16">
        <v>6.75</v>
      </c>
      <c r="F171" s="16">
        <f t="shared" si="57"/>
        <v>4.9999999999999822E-2</v>
      </c>
      <c r="G171" s="14">
        <f t="shared" si="58"/>
        <v>4.9999999999999822E-2</v>
      </c>
      <c r="H171" s="14" t="str">
        <f t="shared" si="59"/>
        <v/>
      </c>
      <c r="I171" s="16">
        <f t="shared" si="60"/>
        <v>74.468085106382944</v>
      </c>
      <c r="K171" s="46"/>
      <c r="L171" s="16">
        <f t="shared" si="61"/>
        <v>6.72</v>
      </c>
      <c r="M171" s="16">
        <f t="shared" si="62"/>
        <v>6.49</v>
      </c>
      <c r="N171" s="28">
        <f t="shared" si="63"/>
        <v>1</v>
      </c>
      <c r="O171" s="28">
        <f t="shared" si="65"/>
        <v>1</v>
      </c>
      <c r="P171" s="28">
        <f t="shared" si="66"/>
        <v>1</v>
      </c>
      <c r="Q171" s="28">
        <f t="shared" si="68"/>
        <v>0.98000000000000043</v>
      </c>
      <c r="T171" s="47"/>
      <c r="U171" s="41">
        <f t="shared" si="53"/>
        <v>6.6082403341635851</v>
      </c>
      <c r="V171" s="16"/>
      <c r="W171" s="27">
        <f t="shared" si="54"/>
        <v>6.5643896367898664</v>
      </c>
      <c r="Y171" s="41">
        <f t="shared" si="55"/>
        <v>4.3850697373718717E-2</v>
      </c>
      <c r="Z171" s="41">
        <f t="shared" si="56"/>
        <v>4.7214766000164736E-3</v>
      </c>
      <c r="AD171" s="48"/>
      <c r="AE171" s="43">
        <f t="shared" si="67"/>
        <v>6.5569999999999995</v>
      </c>
      <c r="AF171" s="44">
        <f t="shared" si="69"/>
        <v>6.7535176019612203E-2</v>
      </c>
      <c r="AG171" s="16">
        <f t="shared" si="70"/>
        <v>6.6920703520392237</v>
      </c>
      <c r="AH171" s="16">
        <f t="shared" si="71"/>
        <v>6.4219296479607753</v>
      </c>
      <c r="AI171" s="49"/>
    </row>
    <row r="172" spans="1:35" x14ac:dyDescent="0.2">
      <c r="A172" s="14" t="s">
        <v>22</v>
      </c>
      <c r="B172" s="15">
        <v>41145</v>
      </c>
      <c r="C172" s="16">
        <v>6.69</v>
      </c>
      <c r="D172" s="16">
        <v>6.66</v>
      </c>
      <c r="E172" s="16">
        <v>6.74</v>
      </c>
      <c r="F172" s="16">
        <f t="shared" si="57"/>
        <v>-2.9999999999999361E-2</v>
      </c>
      <c r="G172" s="14" t="str">
        <f t="shared" si="58"/>
        <v/>
      </c>
      <c r="H172" s="14">
        <f t="shared" si="59"/>
        <v>2.9999999999999361E-2</v>
      </c>
      <c r="I172" s="16">
        <f t="shared" si="60"/>
        <v>65.909090909090992</v>
      </c>
      <c r="K172" s="46"/>
      <c r="L172" s="16">
        <f t="shared" si="61"/>
        <v>6.72</v>
      </c>
      <c r="M172" s="16">
        <f t="shared" si="62"/>
        <v>6.49</v>
      </c>
      <c r="N172" s="28">
        <f t="shared" si="63"/>
        <v>0.86956521739130688</v>
      </c>
      <c r="O172" s="28">
        <f t="shared" si="65"/>
        <v>0.95652173913043559</v>
      </c>
      <c r="P172" s="28">
        <f t="shared" si="66"/>
        <v>0.95652173913043559</v>
      </c>
      <c r="Q172" s="28">
        <f t="shared" si="68"/>
        <v>0.97797101449275403</v>
      </c>
      <c r="T172" s="47"/>
      <c r="U172" s="41">
        <f t="shared" si="53"/>
        <v>6.620818744292265</v>
      </c>
      <c r="V172" s="16"/>
      <c r="W172" s="27">
        <f t="shared" si="54"/>
        <v>6.5736941081387652</v>
      </c>
      <c r="Y172" s="41">
        <f t="shared" si="55"/>
        <v>4.7124636153499821E-2</v>
      </c>
      <c r="Z172" s="41">
        <f t="shared" si="56"/>
        <v>8.9617925553648094E-3</v>
      </c>
      <c r="AD172" s="48"/>
      <c r="AE172" s="43">
        <f t="shared" si="67"/>
        <v>6.5674999999999999</v>
      </c>
      <c r="AF172" s="44">
        <f t="shared" si="69"/>
        <v>7.0984153161110647E-2</v>
      </c>
      <c r="AG172" s="16">
        <f t="shared" si="70"/>
        <v>6.7094683063222211</v>
      </c>
      <c r="AH172" s="16">
        <f t="shared" si="71"/>
        <v>6.4255316936777787</v>
      </c>
      <c r="AI172" s="49"/>
    </row>
    <row r="173" spans="1:35" x14ac:dyDescent="0.2">
      <c r="A173" s="14" t="s">
        <v>22</v>
      </c>
      <c r="B173" s="15">
        <v>41148</v>
      </c>
      <c r="C173" s="16">
        <v>6.68</v>
      </c>
      <c r="D173" s="16">
        <v>6.6</v>
      </c>
      <c r="E173" s="16">
        <v>6.74</v>
      </c>
      <c r="F173" s="16">
        <f t="shared" si="57"/>
        <v>-1.0000000000000675E-2</v>
      </c>
      <c r="G173" s="14" t="str">
        <f t="shared" si="58"/>
        <v/>
      </c>
      <c r="H173" s="14">
        <f t="shared" si="59"/>
        <v>1.0000000000000675E-2</v>
      </c>
      <c r="I173" s="16">
        <f t="shared" si="60"/>
        <v>74.358974358974251</v>
      </c>
      <c r="K173" s="46"/>
      <c r="L173" s="16">
        <f t="shared" si="61"/>
        <v>6.72</v>
      </c>
      <c r="M173" s="16">
        <f t="shared" si="62"/>
        <v>6.52</v>
      </c>
      <c r="N173" s="28">
        <f t="shared" si="63"/>
        <v>0.8</v>
      </c>
      <c r="O173" s="28">
        <f t="shared" si="65"/>
        <v>0.88985507246376905</v>
      </c>
      <c r="P173" s="28">
        <f t="shared" si="66"/>
        <v>0.88985507246376905</v>
      </c>
      <c r="Q173" s="28">
        <f t="shared" si="68"/>
        <v>0.96260869565217422</v>
      </c>
      <c r="T173" s="47"/>
      <c r="U173" s="41">
        <f t="shared" si="53"/>
        <v>6.6299235528626852</v>
      </c>
      <c r="V173" s="16"/>
      <c r="W173" s="27">
        <f t="shared" si="54"/>
        <v>6.5815686186470046</v>
      </c>
      <c r="Y173" s="41">
        <f t="shared" si="55"/>
        <v>4.8354934215680601E-2</v>
      </c>
      <c r="Z173" s="41">
        <f t="shared" si="56"/>
        <v>1.290110672139639E-2</v>
      </c>
      <c r="AD173" s="48"/>
      <c r="AE173" s="43">
        <f t="shared" si="67"/>
        <v>6.5765000000000002</v>
      </c>
      <c r="AF173" s="44">
        <f t="shared" si="69"/>
        <v>7.3230799531344815E-2</v>
      </c>
      <c r="AG173" s="16">
        <f t="shared" si="70"/>
        <v>6.7229615990626899</v>
      </c>
      <c r="AH173" s="16">
        <f t="shared" si="71"/>
        <v>6.4300384009373106</v>
      </c>
      <c r="AI173" s="49"/>
    </row>
    <row r="174" spans="1:35" x14ac:dyDescent="0.2">
      <c r="A174" s="14" t="s">
        <v>22</v>
      </c>
      <c r="B174" s="15">
        <v>41149</v>
      </c>
      <c r="C174" s="16">
        <v>6.65</v>
      </c>
      <c r="D174" s="16">
        <v>6.65</v>
      </c>
      <c r="E174" s="16">
        <v>6.75</v>
      </c>
      <c r="F174" s="16">
        <f t="shared" si="57"/>
        <v>-2.9999999999999361E-2</v>
      </c>
      <c r="G174" s="14" t="str">
        <f t="shared" si="58"/>
        <v/>
      </c>
      <c r="H174" s="14">
        <f t="shared" si="59"/>
        <v>2.9999999999999361E-2</v>
      </c>
      <c r="I174" s="16">
        <f t="shared" si="60"/>
        <v>66.666666666666742</v>
      </c>
      <c r="K174" s="46"/>
      <c r="L174" s="16">
        <f t="shared" si="61"/>
        <v>6.72</v>
      </c>
      <c r="M174" s="16">
        <f t="shared" si="62"/>
        <v>6.52</v>
      </c>
      <c r="N174" s="28">
        <f t="shared" si="63"/>
        <v>0.65000000000000335</v>
      </c>
      <c r="O174" s="28">
        <f t="shared" si="65"/>
        <v>0.77318840579710335</v>
      </c>
      <c r="P174" s="28">
        <f t="shared" si="66"/>
        <v>0.77318840579710335</v>
      </c>
      <c r="Q174" s="28">
        <f t="shared" si="68"/>
        <v>0.92391304347826164</v>
      </c>
      <c r="T174" s="47"/>
      <c r="U174" s="41">
        <f t="shared" si="53"/>
        <v>6.633012237037657</v>
      </c>
      <c r="V174" s="16"/>
      <c r="W174" s="27">
        <f t="shared" si="54"/>
        <v>6.5866376098583377</v>
      </c>
      <c r="Y174" s="41">
        <f t="shared" si="55"/>
        <v>4.6374627179319283E-2</v>
      </c>
      <c r="Z174" s="41">
        <f t="shared" si="56"/>
        <v>1.6248458767188681E-2</v>
      </c>
      <c r="AD174" s="48"/>
      <c r="AE174" s="43">
        <f t="shared" si="67"/>
        <v>6.583499999999999</v>
      </c>
      <c r="AF174" s="44">
        <f t="shared" si="69"/>
        <v>7.3230799531344828E-2</v>
      </c>
      <c r="AG174" s="16">
        <f t="shared" si="70"/>
        <v>6.7299615990626886</v>
      </c>
      <c r="AH174" s="16">
        <f t="shared" si="71"/>
        <v>6.4370384009373094</v>
      </c>
      <c r="AI174" s="49"/>
    </row>
    <row r="175" spans="1:35" x14ac:dyDescent="0.2">
      <c r="A175" s="14" t="s">
        <v>22</v>
      </c>
      <c r="B175" s="15">
        <v>41150</v>
      </c>
      <c r="C175" s="16">
        <v>6.66</v>
      </c>
      <c r="D175" s="16">
        <v>6.65</v>
      </c>
      <c r="E175" s="16">
        <v>6.73</v>
      </c>
      <c r="F175" s="16">
        <f t="shared" si="57"/>
        <v>9.9999999999997868E-3</v>
      </c>
      <c r="G175" s="14">
        <f t="shared" si="58"/>
        <v>9.9999999999997868E-3</v>
      </c>
      <c r="H175" s="14" t="str">
        <f t="shared" si="59"/>
        <v/>
      </c>
      <c r="I175" s="16">
        <f t="shared" si="60"/>
        <v>67.500000000000057</v>
      </c>
      <c r="K175" s="46"/>
      <c r="L175" s="16">
        <f t="shared" si="61"/>
        <v>6.72</v>
      </c>
      <c r="M175" s="16">
        <f t="shared" si="62"/>
        <v>6.52</v>
      </c>
      <c r="N175" s="28">
        <f t="shared" si="63"/>
        <v>0.70000000000000218</v>
      </c>
      <c r="O175" s="28">
        <f t="shared" si="65"/>
        <v>0.71666666666666856</v>
      </c>
      <c r="P175" s="28">
        <f t="shared" si="66"/>
        <v>0.71666666666666856</v>
      </c>
      <c r="Q175" s="28">
        <f t="shared" si="68"/>
        <v>0.86724637681159533</v>
      </c>
      <c r="T175" s="47"/>
      <c r="U175" s="41">
        <f t="shared" si="53"/>
        <v>6.6371642005703251</v>
      </c>
      <c r="V175" s="16"/>
      <c r="W175" s="27">
        <f t="shared" si="54"/>
        <v>6.5920718609799422</v>
      </c>
      <c r="Y175" s="41">
        <f t="shared" si="55"/>
        <v>4.5092339590382835E-2</v>
      </c>
      <c r="Z175" s="41">
        <f t="shared" si="56"/>
        <v>1.9132846849508098E-2</v>
      </c>
      <c r="AD175" s="48"/>
      <c r="AE175" s="43">
        <f t="shared" si="67"/>
        <v>6.5909999999999993</v>
      </c>
      <c r="AF175" s="44">
        <f t="shared" si="69"/>
        <v>7.3000000000000093E-2</v>
      </c>
      <c r="AG175" s="16">
        <f t="shared" si="70"/>
        <v>6.7369999999999992</v>
      </c>
      <c r="AH175" s="16">
        <f t="shared" si="71"/>
        <v>6.4449999999999994</v>
      </c>
      <c r="AI175" s="49"/>
    </row>
    <row r="176" spans="1:35" x14ac:dyDescent="0.2">
      <c r="A176" s="14" t="s">
        <v>22</v>
      </c>
      <c r="B176" s="15">
        <v>41151</v>
      </c>
      <c r="C176" s="16">
        <v>6.65</v>
      </c>
      <c r="D176" s="16">
        <v>6.65</v>
      </c>
      <c r="E176" s="16">
        <v>6.73</v>
      </c>
      <c r="F176" s="16">
        <f t="shared" si="57"/>
        <v>-9.9999999999997868E-3</v>
      </c>
      <c r="G176" s="14" t="str">
        <f t="shared" si="58"/>
        <v/>
      </c>
      <c r="H176" s="14">
        <f t="shared" si="59"/>
        <v>9.9999999999997868E-3</v>
      </c>
      <c r="I176" s="16">
        <f t="shared" si="60"/>
        <v>65.853658536585456</v>
      </c>
      <c r="K176" s="46"/>
      <c r="L176" s="16">
        <f t="shared" si="61"/>
        <v>6.72</v>
      </c>
      <c r="M176" s="16">
        <f t="shared" si="62"/>
        <v>6.52</v>
      </c>
      <c r="N176" s="28">
        <f t="shared" si="63"/>
        <v>0.65000000000000335</v>
      </c>
      <c r="O176" s="28">
        <f t="shared" si="65"/>
        <v>0.66666666666666963</v>
      </c>
      <c r="P176" s="28">
        <f t="shared" si="66"/>
        <v>0.66666666666666963</v>
      </c>
      <c r="Q176" s="28">
        <f t="shared" si="68"/>
        <v>0.80057971014492924</v>
      </c>
      <c r="T176" s="47"/>
      <c r="U176" s="41">
        <f t="shared" si="53"/>
        <v>6.6391389389441207</v>
      </c>
      <c r="V176" s="16"/>
      <c r="W176" s="27">
        <f t="shared" si="54"/>
        <v>6.5963628342406873</v>
      </c>
      <c r="Y176" s="41">
        <f t="shared" si="55"/>
        <v>4.2776104703433404E-2</v>
      </c>
      <c r="Z176" s="41">
        <f t="shared" si="56"/>
        <v>2.149717263490063E-2</v>
      </c>
      <c r="AD176" s="48"/>
      <c r="AE176" s="43">
        <f t="shared" si="67"/>
        <v>6.5980000000000008</v>
      </c>
      <c r="AF176" s="44">
        <f t="shared" si="69"/>
        <v>7.1596089278675085E-2</v>
      </c>
      <c r="AG176" s="16">
        <f t="shared" si="70"/>
        <v>6.741192178557351</v>
      </c>
      <c r="AH176" s="16">
        <f t="shared" si="71"/>
        <v>6.4548078214426505</v>
      </c>
      <c r="AI176" s="49"/>
    </row>
    <row r="177" spans="1:35" x14ac:dyDescent="0.2">
      <c r="A177" s="14" t="s">
        <v>22</v>
      </c>
      <c r="B177" s="15">
        <v>41152</v>
      </c>
      <c r="C177" s="16">
        <v>6.66</v>
      </c>
      <c r="D177" s="16">
        <v>6.65</v>
      </c>
      <c r="E177" s="16">
        <v>6.72</v>
      </c>
      <c r="F177" s="16">
        <f t="shared" si="57"/>
        <v>9.9999999999997868E-3</v>
      </c>
      <c r="G177" s="14">
        <f t="shared" si="58"/>
        <v>9.9999999999997868E-3</v>
      </c>
      <c r="H177" s="14" t="str">
        <f t="shared" si="59"/>
        <v/>
      </c>
      <c r="I177" s="16">
        <f t="shared" si="60"/>
        <v>62.162162162162168</v>
      </c>
      <c r="K177" s="46"/>
      <c r="L177" s="16">
        <f t="shared" si="61"/>
        <v>6.72</v>
      </c>
      <c r="M177" s="16">
        <f t="shared" si="62"/>
        <v>6.52</v>
      </c>
      <c r="N177" s="28">
        <f t="shared" si="63"/>
        <v>0.70000000000000218</v>
      </c>
      <c r="O177" s="28">
        <f t="shared" si="65"/>
        <v>0.6833333333333359</v>
      </c>
      <c r="P177" s="28">
        <f t="shared" si="66"/>
        <v>0.6833333333333359</v>
      </c>
      <c r="Q177" s="28">
        <f t="shared" si="68"/>
        <v>0.74594202898550921</v>
      </c>
      <c r="T177" s="47"/>
      <c r="U177" s="41">
        <f t="shared" si="53"/>
        <v>6.6423483329527171</v>
      </c>
      <c r="V177" s="16"/>
      <c r="W177" s="27">
        <f t="shared" si="54"/>
        <v>6.6010766983710063</v>
      </c>
      <c r="Y177" s="41">
        <f t="shared" si="55"/>
        <v>4.1271634581710792E-2</v>
      </c>
      <c r="Z177" s="41">
        <f t="shared" si="56"/>
        <v>2.3474618829581649E-2</v>
      </c>
      <c r="AD177" s="48"/>
      <c r="AE177" s="43">
        <f t="shared" si="67"/>
        <v>6.6064999999999996</v>
      </c>
      <c r="AF177" s="44">
        <f t="shared" si="69"/>
        <v>6.8284332024264663E-2</v>
      </c>
      <c r="AG177" s="16">
        <f t="shared" si="70"/>
        <v>6.7430686640485291</v>
      </c>
      <c r="AH177" s="16">
        <f t="shared" si="71"/>
        <v>6.4699313359514701</v>
      </c>
      <c r="AI177" s="49"/>
    </row>
    <row r="178" spans="1:35" x14ac:dyDescent="0.2">
      <c r="A178" s="14" t="s">
        <v>22</v>
      </c>
      <c r="B178" s="15">
        <v>41155</v>
      </c>
      <c r="C178" s="16">
        <v>6.68</v>
      </c>
      <c r="D178" s="16">
        <v>6.65</v>
      </c>
      <c r="E178" s="16">
        <v>6.75</v>
      </c>
      <c r="F178" s="16">
        <f t="shared" si="57"/>
        <v>1.9999999999999574E-2</v>
      </c>
      <c r="G178" s="14">
        <f t="shared" si="58"/>
        <v>1.9999999999999574E-2</v>
      </c>
      <c r="H178" s="14" t="str">
        <f t="shared" si="59"/>
        <v/>
      </c>
      <c r="I178" s="16">
        <f t="shared" si="60"/>
        <v>73.52941176470604</v>
      </c>
      <c r="K178" s="46"/>
      <c r="L178" s="16">
        <f t="shared" si="61"/>
        <v>6.72</v>
      </c>
      <c r="M178" s="16">
        <f t="shared" si="62"/>
        <v>6.58</v>
      </c>
      <c r="N178" s="28">
        <f t="shared" si="63"/>
        <v>0.71428571428571341</v>
      </c>
      <c r="O178" s="28">
        <f t="shared" si="65"/>
        <v>0.68809523809523965</v>
      </c>
      <c r="P178" s="28">
        <f t="shared" si="66"/>
        <v>0.68809523809523965</v>
      </c>
      <c r="Q178" s="28">
        <f t="shared" si="68"/>
        <v>0.70559006211180342</v>
      </c>
      <c r="T178" s="47"/>
      <c r="U178" s="41">
        <f t="shared" si="53"/>
        <v>6.6481408971138372</v>
      </c>
      <c r="V178" s="16"/>
      <c r="W178" s="27">
        <f t="shared" si="54"/>
        <v>6.6069228688620427</v>
      </c>
      <c r="Y178" s="41">
        <f t="shared" si="55"/>
        <v>4.1218028251794436E-2</v>
      </c>
      <c r="Z178" s="41">
        <f t="shared" si="56"/>
        <v>2.5248959771802928E-2</v>
      </c>
      <c r="AD178" s="48"/>
      <c r="AE178" s="43">
        <f t="shared" si="67"/>
        <v>6.6130000000000013</v>
      </c>
      <c r="AF178" s="44">
        <f t="shared" si="69"/>
        <v>6.8782265156070665E-2</v>
      </c>
      <c r="AG178" s="16">
        <f t="shared" si="70"/>
        <v>6.7505645303121424</v>
      </c>
      <c r="AH178" s="16">
        <f t="shared" si="71"/>
        <v>6.4754354696878602</v>
      </c>
      <c r="AI178" s="49"/>
    </row>
    <row r="179" spans="1:35" x14ac:dyDescent="0.2">
      <c r="A179" s="14" t="s">
        <v>22</v>
      </c>
      <c r="B179" s="15">
        <v>41156</v>
      </c>
      <c r="C179" s="16">
        <v>6.67</v>
      </c>
      <c r="D179" s="16">
        <v>6.66</v>
      </c>
      <c r="E179" s="16">
        <v>6.75</v>
      </c>
      <c r="F179" s="16">
        <f t="shared" si="57"/>
        <v>-9.9999999999997868E-3</v>
      </c>
      <c r="G179" s="14" t="str">
        <f t="shared" si="58"/>
        <v/>
      </c>
      <c r="H179" s="14">
        <f t="shared" si="59"/>
        <v>9.9999999999997868E-3</v>
      </c>
      <c r="I179" s="16">
        <f t="shared" si="60"/>
        <v>65.517241379310462</v>
      </c>
      <c r="K179" s="46"/>
      <c r="L179" s="16">
        <f t="shared" si="61"/>
        <v>6.72</v>
      </c>
      <c r="M179" s="16">
        <f t="shared" si="62"/>
        <v>6.58</v>
      </c>
      <c r="N179" s="28">
        <f t="shared" si="63"/>
        <v>0.64285714285714335</v>
      </c>
      <c r="O179" s="28">
        <f t="shared" si="65"/>
        <v>0.68571428571428628</v>
      </c>
      <c r="P179" s="28">
        <f t="shared" si="66"/>
        <v>0.68571428571428628</v>
      </c>
      <c r="Q179" s="28">
        <f t="shared" si="68"/>
        <v>0.68809523809523998</v>
      </c>
      <c r="T179" s="47"/>
      <c r="U179" s="41">
        <f t="shared" si="53"/>
        <v>6.6515038360194012</v>
      </c>
      <c r="V179" s="16"/>
      <c r="W179" s="27">
        <f t="shared" si="54"/>
        <v>6.6115952489463359</v>
      </c>
      <c r="Y179" s="41">
        <f t="shared" si="55"/>
        <v>3.9908587073065327E-2</v>
      </c>
      <c r="Z179" s="41">
        <f t="shared" si="56"/>
        <v>2.671492250192917E-2</v>
      </c>
      <c r="AD179" s="48"/>
      <c r="AE179" s="43">
        <f t="shared" si="67"/>
        <v>6.6219999999999999</v>
      </c>
      <c r="AF179" s="44">
        <f t="shared" si="69"/>
        <v>6.3686733312362756E-2</v>
      </c>
      <c r="AG179" s="16">
        <f t="shared" si="70"/>
        <v>6.7493734666247258</v>
      </c>
      <c r="AH179" s="16">
        <f t="shared" si="71"/>
        <v>6.494626533375274</v>
      </c>
      <c r="AI179" s="49"/>
    </row>
    <row r="180" spans="1:35" x14ac:dyDescent="0.2">
      <c r="A180" s="14" t="s">
        <v>22</v>
      </c>
      <c r="B180" s="15">
        <v>41157</v>
      </c>
      <c r="C180" s="16">
        <v>6.62</v>
      </c>
      <c r="D180" s="16">
        <v>6.57</v>
      </c>
      <c r="E180" s="16">
        <v>6.72</v>
      </c>
      <c r="F180" s="16">
        <f t="shared" si="57"/>
        <v>-4.9999999999999822E-2</v>
      </c>
      <c r="G180" s="14" t="str">
        <f t="shared" si="58"/>
        <v/>
      </c>
      <c r="H180" s="14">
        <f t="shared" si="59"/>
        <v>4.9999999999999822E-2</v>
      </c>
      <c r="I180" s="16">
        <f t="shared" si="60"/>
        <v>54.545454545454625</v>
      </c>
      <c r="K180" s="46"/>
      <c r="L180" s="16">
        <f t="shared" si="61"/>
        <v>6.72</v>
      </c>
      <c r="M180" s="16">
        <f t="shared" si="62"/>
        <v>6.58</v>
      </c>
      <c r="N180" s="28">
        <f t="shared" si="63"/>
        <v>0.28571428571428664</v>
      </c>
      <c r="O180" s="28">
        <f t="shared" si="65"/>
        <v>0.54761904761904778</v>
      </c>
      <c r="P180" s="28">
        <f t="shared" si="66"/>
        <v>0.54761904761904778</v>
      </c>
      <c r="Q180" s="28">
        <f t="shared" si="68"/>
        <v>0.65428571428571591</v>
      </c>
      <c r="T180" s="47"/>
      <c r="U180" s="41">
        <f t="shared" si="53"/>
        <v>6.646657092016417</v>
      </c>
      <c r="V180" s="16"/>
      <c r="W180" s="27">
        <f t="shared" si="54"/>
        <v>6.612217823098459</v>
      </c>
      <c r="Y180" s="41">
        <f t="shared" si="55"/>
        <v>3.443926891795801E-2</v>
      </c>
      <c r="Z180" s="41">
        <f t="shared" si="56"/>
        <v>2.7487357143532055E-2</v>
      </c>
      <c r="AD180" s="48"/>
      <c r="AE180" s="43">
        <f t="shared" si="67"/>
        <v>6.6269999999999998</v>
      </c>
      <c r="AF180" s="44">
        <f t="shared" si="69"/>
        <v>5.9253691868102296E-2</v>
      </c>
      <c r="AG180" s="16">
        <f t="shared" si="70"/>
        <v>6.7455073837362045</v>
      </c>
      <c r="AH180" s="16">
        <f t="shared" si="71"/>
        <v>6.508492616263795</v>
      </c>
      <c r="AI180" s="49"/>
    </row>
    <row r="181" spans="1:35" x14ac:dyDescent="0.2">
      <c r="A181" s="14" t="s">
        <v>22</v>
      </c>
      <c r="B181" s="15">
        <v>41158</v>
      </c>
      <c r="C181" s="16">
        <v>6.59</v>
      </c>
      <c r="D181" s="16">
        <v>6.57</v>
      </c>
      <c r="E181" s="16">
        <v>6.67</v>
      </c>
      <c r="F181" s="16">
        <f t="shared" si="57"/>
        <v>-3.0000000000000249E-2</v>
      </c>
      <c r="G181" s="14" t="str">
        <f t="shared" si="58"/>
        <v/>
      </c>
      <c r="H181" s="14">
        <f t="shared" si="59"/>
        <v>3.0000000000000249E-2</v>
      </c>
      <c r="I181" s="16">
        <f t="shared" si="60"/>
        <v>51.428571428571402</v>
      </c>
      <c r="K181" s="46"/>
      <c r="L181" s="16">
        <f t="shared" si="61"/>
        <v>6.72</v>
      </c>
      <c r="M181" s="16">
        <f t="shared" si="62"/>
        <v>6.59</v>
      </c>
      <c r="N181" s="28">
        <f t="shared" si="63"/>
        <v>0</v>
      </c>
      <c r="O181" s="28">
        <f t="shared" si="65"/>
        <v>0.30952380952380998</v>
      </c>
      <c r="P181" s="28">
        <f t="shared" si="66"/>
        <v>0.30952380952380998</v>
      </c>
      <c r="Q181" s="28">
        <f t="shared" si="68"/>
        <v>0.58285714285714396</v>
      </c>
      <c r="T181" s="47"/>
      <c r="U181" s="41">
        <f t="shared" si="53"/>
        <v>6.6379406163215835</v>
      </c>
      <c r="V181" s="16"/>
      <c r="W181" s="27">
        <f t="shared" si="54"/>
        <v>6.6105720584244985</v>
      </c>
      <c r="Y181" s="41">
        <f t="shared" si="55"/>
        <v>2.7368557897085033E-2</v>
      </c>
      <c r="Z181" s="41">
        <f t="shared" si="56"/>
        <v>2.7475477218887354E-2</v>
      </c>
      <c r="AD181" s="48"/>
      <c r="AE181" s="43">
        <f t="shared" si="67"/>
        <v>6.6305000000000005</v>
      </c>
      <c r="AF181" s="44">
        <f t="shared" si="69"/>
        <v>5.4724309040864172E-2</v>
      </c>
      <c r="AG181" s="16">
        <f t="shared" si="70"/>
        <v>6.739948618081729</v>
      </c>
      <c r="AH181" s="16">
        <f t="shared" si="71"/>
        <v>6.521051381918272</v>
      </c>
      <c r="AI181" s="49"/>
    </row>
    <row r="182" spans="1:35" x14ac:dyDescent="0.2">
      <c r="A182" s="14" t="s">
        <v>22</v>
      </c>
      <c r="B182" s="15">
        <v>41159</v>
      </c>
      <c r="C182" s="16">
        <v>6.61</v>
      </c>
      <c r="D182" s="16">
        <v>6.57</v>
      </c>
      <c r="E182" s="16">
        <v>6.65</v>
      </c>
      <c r="F182" s="16">
        <f t="shared" si="57"/>
        <v>2.0000000000000462E-2</v>
      </c>
      <c r="G182" s="14">
        <f t="shared" si="58"/>
        <v>2.0000000000000462E-2</v>
      </c>
      <c r="H182" s="14" t="str">
        <f t="shared" si="59"/>
        <v/>
      </c>
      <c r="I182" s="16">
        <f t="shared" si="60"/>
        <v>43.333333333333286</v>
      </c>
      <c r="K182" s="46"/>
      <c r="L182" s="16">
        <f t="shared" si="61"/>
        <v>6.72</v>
      </c>
      <c r="M182" s="16">
        <f t="shared" si="62"/>
        <v>6.59</v>
      </c>
      <c r="N182" s="28">
        <f t="shared" si="63"/>
        <v>0.15384615384615752</v>
      </c>
      <c r="O182" s="28">
        <f t="shared" si="65"/>
        <v>0.14652014652014805</v>
      </c>
      <c r="P182" s="28">
        <f t="shared" si="66"/>
        <v>0.14652014652014805</v>
      </c>
      <c r="Q182" s="28">
        <f t="shared" si="68"/>
        <v>0.47549450549450639</v>
      </c>
      <c r="T182" s="47"/>
      <c r="U182" s="41">
        <f t="shared" si="53"/>
        <v>6.6336420599644166</v>
      </c>
      <c r="V182" s="16"/>
      <c r="W182" s="27">
        <f t="shared" si="54"/>
        <v>6.6105296837263872</v>
      </c>
      <c r="Y182" s="41">
        <f t="shared" si="55"/>
        <v>2.311237623802942E-2</v>
      </c>
      <c r="Z182" s="41">
        <f t="shared" si="56"/>
        <v>2.7039167120801559E-2</v>
      </c>
      <c r="AD182" s="48"/>
      <c r="AE182" s="43">
        <f t="shared" si="67"/>
        <v>6.6350000000000007</v>
      </c>
      <c r="AF182" s="44">
        <f t="shared" si="69"/>
        <v>4.8836461788299139E-2</v>
      </c>
      <c r="AG182" s="16">
        <f t="shared" si="70"/>
        <v>6.7326729235765992</v>
      </c>
      <c r="AH182" s="16">
        <f t="shared" si="71"/>
        <v>6.5373270764234022</v>
      </c>
      <c r="AI182" s="49"/>
    </row>
    <row r="183" spans="1:35" x14ac:dyDescent="0.2">
      <c r="A183" s="14" t="s">
        <v>22</v>
      </c>
      <c r="B183" s="15">
        <v>41162</v>
      </c>
      <c r="C183" s="16">
        <v>6.58</v>
      </c>
      <c r="D183" s="16">
        <v>6.56</v>
      </c>
      <c r="E183" s="16">
        <v>6.64</v>
      </c>
      <c r="F183" s="16">
        <f t="shared" si="57"/>
        <v>-3.0000000000000249E-2</v>
      </c>
      <c r="G183" s="14" t="str">
        <f t="shared" si="58"/>
        <v/>
      </c>
      <c r="H183" s="14">
        <f t="shared" si="59"/>
        <v>3.0000000000000249E-2</v>
      </c>
      <c r="I183" s="16">
        <f t="shared" si="60"/>
        <v>37.499999999999936</v>
      </c>
      <c r="K183" s="46"/>
      <c r="L183" s="16">
        <f t="shared" si="61"/>
        <v>6.72</v>
      </c>
      <c r="M183" s="16">
        <f t="shared" si="62"/>
        <v>6.58</v>
      </c>
      <c r="N183" s="28">
        <f t="shared" si="63"/>
        <v>0</v>
      </c>
      <c r="O183" s="28">
        <f t="shared" si="65"/>
        <v>5.1282051282052508E-2</v>
      </c>
      <c r="P183" s="28">
        <f t="shared" si="66"/>
        <v>5.1282051282052508E-2</v>
      </c>
      <c r="Q183" s="28">
        <f t="shared" si="68"/>
        <v>0.34813186813186892</v>
      </c>
      <c r="T183" s="47"/>
      <c r="U183" s="41">
        <f t="shared" si="53"/>
        <v>6.6253894353545064</v>
      </c>
      <c r="V183" s="16"/>
      <c r="W183" s="27">
        <f t="shared" si="54"/>
        <v>6.6082682256725809</v>
      </c>
      <c r="Y183" s="41">
        <f t="shared" si="55"/>
        <v>1.7121209681925542E-2</v>
      </c>
      <c r="Z183" s="41">
        <f t="shared" si="56"/>
        <v>2.6047371376913958E-2</v>
      </c>
      <c r="AD183" s="48"/>
      <c r="AE183" s="43">
        <f t="shared" si="67"/>
        <v>6.6355000000000022</v>
      </c>
      <c r="AF183" s="44">
        <f t="shared" si="69"/>
        <v>4.8215661356036624E-2</v>
      </c>
      <c r="AG183" s="16">
        <f t="shared" si="70"/>
        <v>6.7319313227120752</v>
      </c>
      <c r="AH183" s="16">
        <f t="shared" si="71"/>
        <v>6.5390686772879292</v>
      </c>
      <c r="AI183" s="49"/>
    </row>
    <row r="184" spans="1:35" x14ac:dyDescent="0.2">
      <c r="A184" s="14" t="s">
        <v>22</v>
      </c>
      <c r="B184" s="15">
        <v>41163</v>
      </c>
      <c r="C184" s="16">
        <v>6.58</v>
      </c>
      <c r="D184" s="16">
        <v>6.53</v>
      </c>
      <c r="E184" s="16">
        <v>6.58</v>
      </c>
      <c r="F184" s="16">
        <f t="shared" si="57"/>
        <v>0</v>
      </c>
      <c r="G184" s="14" t="str">
        <f t="shared" si="58"/>
        <v/>
      </c>
      <c r="H184" s="14" t="str">
        <f t="shared" si="59"/>
        <v/>
      </c>
      <c r="I184" s="16">
        <f t="shared" si="60"/>
        <v>35.483870967741893</v>
      </c>
      <c r="K184" s="46"/>
      <c r="L184" s="16">
        <f t="shared" si="61"/>
        <v>6.72</v>
      </c>
      <c r="M184" s="16">
        <f t="shared" si="62"/>
        <v>6.58</v>
      </c>
      <c r="N184" s="28">
        <f t="shared" si="63"/>
        <v>0</v>
      </c>
      <c r="O184" s="28">
        <f t="shared" si="65"/>
        <v>5.1282051282052508E-2</v>
      </c>
      <c r="P184" s="28">
        <f t="shared" si="66"/>
        <v>5.1282051282052508E-2</v>
      </c>
      <c r="Q184" s="28">
        <f t="shared" si="68"/>
        <v>0.22124542124542215</v>
      </c>
      <c r="T184" s="47"/>
      <c r="U184" s="41">
        <f t="shared" si="53"/>
        <v>6.6184064452999678</v>
      </c>
      <c r="V184" s="16"/>
      <c r="W184" s="27">
        <f t="shared" si="54"/>
        <v>6.6061742830301675</v>
      </c>
      <c r="Y184" s="41">
        <f t="shared" si="55"/>
        <v>1.2232162269800284E-2</v>
      </c>
      <c r="Z184" s="41">
        <f t="shared" si="56"/>
        <v>2.466585046620259E-2</v>
      </c>
      <c r="AD184" s="48"/>
      <c r="AE184" s="43">
        <f t="shared" si="67"/>
        <v>6.6385000000000005</v>
      </c>
      <c r="AF184" s="44">
        <f t="shared" si="69"/>
        <v>4.2458803562983233E-2</v>
      </c>
      <c r="AG184" s="16">
        <f t="shared" si="70"/>
        <v>6.7234176071259668</v>
      </c>
      <c r="AH184" s="16">
        <f t="shared" si="71"/>
        <v>6.5535823928740342</v>
      </c>
      <c r="AI184" s="49"/>
    </row>
    <row r="185" spans="1:35" x14ac:dyDescent="0.2">
      <c r="A185" s="14" t="s">
        <v>22</v>
      </c>
      <c r="B185" s="15">
        <v>41164</v>
      </c>
      <c r="C185" s="16">
        <v>6.6</v>
      </c>
      <c r="D185" s="16">
        <v>6.53</v>
      </c>
      <c r="E185" s="16">
        <v>6.6</v>
      </c>
      <c r="F185" s="16">
        <f t="shared" si="57"/>
        <v>1.9999999999999574E-2</v>
      </c>
      <c r="G185" s="14">
        <f t="shared" si="58"/>
        <v>1.9999999999999574E-2</v>
      </c>
      <c r="H185" s="14" t="str">
        <f t="shared" si="59"/>
        <v/>
      </c>
      <c r="I185" s="16">
        <f t="shared" si="60"/>
        <v>28.571428571428427</v>
      </c>
      <c r="K185" s="46"/>
      <c r="L185" s="16">
        <f t="shared" si="61"/>
        <v>6.69</v>
      </c>
      <c r="M185" s="16">
        <f t="shared" si="62"/>
        <v>6.58</v>
      </c>
      <c r="N185" s="28">
        <f t="shared" si="63"/>
        <v>0.18181818181817741</v>
      </c>
      <c r="O185" s="28">
        <f t="shared" si="65"/>
        <v>6.0606060606059137E-2</v>
      </c>
      <c r="P185" s="28">
        <f t="shared" si="66"/>
        <v>6.0606060606059137E-2</v>
      </c>
      <c r="Q185" s="28">
        <f t="shared" si="68"/>
        <v>0.12384282384282444</v>
      </c>
      <c r="T185" s="47"/>
      <c r="U185" s="41">
        <f t="shared" si="53"/>
        <v>6.6155746844845877</v>
      </c>
      <c r="V185" s="16"/>
      <c r="W185" s="27">
        <f t="shared" si="54"/>
        <v>6.6057169287316366</v>
      </c>
      <c r="Y185" s="41">
        <f t="shared" si="55"/>
        <v>9.8577557529511139E-3</v>
      </c>
      <c r="Z185" s="41">
        <f t="shared" si="56"/>
        <v>2.3185040994877441E-2</v>
      </c>
      <c r="AD185" s="48"/>
      <c r="AE185" s="43">
        <f t="shared" si="67"/>
        <v>6.6395</v>
      </c>
      <c r="AF185" s="44">
        <f t="shared" si="69"/>
        <v>4.1288618286399466E-2</v>
      </c>
      <c r="AG185" s="16">
        <f t="shared" si="70"/>
        <v>6.7220772365727992</v>
      </c>
      <c r="AH185" s="16">
        <f t="shared" si="71"/>
        <v>6.5569227634272007</v>
      </c>
      <c r="AI185" s="49"/>
    </row>
    <row r="186" spans="1:35" x14ac:dyDescent="0.2">
      <c r="A186" s="14" t="s">
        <v>22</v>
      </c>
      <c r="B186" s="15">
        <v>41165</v>
      </c>
      <c r="C186" s="16">
        <v>6.68</v>
      </c>
      <c r="D186" s="16">
        <v>6.59</v>
      </c>
      <c r="E186" s="16">
        <v>6.69</v>
      </c>
      <c r="F186" s="16">
        <f t="shared" si="57"/>
        <v>8.0000000000000071E-2</v>
      </c>
      <c r="G186" s="14">
        <f t="shared" si="58"/>
        <v>8.0000000000000071E-2</v>
      </c>
      <c r="H186" s="14" t="str">
        <f t="shared" si="59"/>
        <v/>
      </c>
      <c r="I186" s="16">
        <f t="shared" si="60"/>
        <v>48.484848484848378</v>
      </c>
      <c r="K186" s="46"/>
      <c r="L186" s="16">
        <f t="shared" si="61"/>
        <v>6.68</v>
      </c>
      <c r="M186" s="16">
        <f t="shared" si="62"/>
        <v>6.58</v>
      </c>
      <c r="N186" s="28">
        <f t="shared" si="63"/>
        <v>1</v>
      </c>
      <c r="O186" s="28">
        <f t="shared" si="65"/>
        <v>0.39393939393939248</v>
      </c>
      <c r="P186" s="28">
        <f t="shared" si="66"/>
        <v>0.39393939393939248</v>
      </c>
      <c r="Q186" s="28">
        <f t="shared" si="68"/>
        <v>0.14072594072594094</v>
      </c>
      <c r="T186" s="47"/>
      <c r="U186" s="41">
        <f t="shared" si="53"/>
        <v>6.6254862714869596</v>
      </c>
      <c r="V186" s="16"/>
      <c r="W186" s="27">
        <f t="shared" si="54"/>
        <v>6.6112193784552193</v>
      </c>
      <c r="Y186" s="41">
        <f t="shared" si="55"/>
        <v>1.4266893031740224E-2</v>
      </c>
      <c r="Z186" s="41">
        <f t="shared" si="56"/>
        <v>2.229322619856372E-2</v>
      </c>
      <c r="AD186" s="48"/>
      <c r="AE186" s="43">
        <f t="shared" si="67"/>
        <v>6.6440000000000001</v>
      </c>
      <c r="AF186" s="44">
        <f t="shared" si="69"/>
        <v>4.0546269865426553E-2</v>
      </c>
      <c r="AG186" s="16">
        <f t="shared" si="70"/>
        <v>6.725092539730853</v>
      </c>
      <c r="AH186" s="16">
        <f t="shared" si="71"/>
        <v>6.5629074602691473</v>
      </c>
      <c r="AI186" s="49"/>
    </row>
    <row r="187" spans="1:35" x14ac:dyDescent="0.2">
      <c r="A187" s="14" t="s">
        <v>22</v>
      </c>
      <c r="B187" s="15">
        <v>41166</v>
      </c>
      <c r="C187" s="16">
        <v>6.75</v>
      </c>
      <c r="D187" s="16">
        <v>6.6</v>
      </c>
      <c r="E187" s="16">
        <v>6.75</v>
      </c>
      <c r="F187" s="16">
        <f t="shared" si="57"/>
        <v>7.0000000000000284E-2</v>
      </c>
      <c r="G187" s="14">
        <f t="shared" si="58"/>
        <v>7.0000000000000284E-2</v>
      </c>
      <c r="H187" s="14" t="str">
        <f t="shared" si="59"/>
        <v/>
      </c>
      <c r="I187" s="16">
        <f t="shared" si="60"/>
        <v>58.974358974359035</v>
      </c>
      <c r="K187" s="46"/>
      <c r="L187" s="16">
        <f t="shared" si="61"/>
        <v>6.75</v>
      </c>
      <c r="M187" s="16">
        <f t="shared" si="62"/>
        <v>6.58</v>
      </c>
      <c r="N187" s="28">
        <f t="shared" si="63"/>
        <v>1</v>
      </c>
      <c r="O187" s="28">
        <f t="shared" si="65"/>
        <v>0.72727272727272574</v>
      </c>
      <c r="P187" s="28">
        <f t="shared" si="66"/>
        <v>0.72727272727272574</v>
      </c>
      <c r="Q187" s="28">
        <f t="shared" si="68"/>
        <v>0.25687645687645644</v>
      </c>
      <c r="T187" s="47"/>
      <c r="U187" s="41">
        <f t="shared" si="53"/>
        <v>6.6446422297197349</v>
      </c>
      <c r="V187" s="16"/>
      <c r="W187" s="27">
        <f t="shared" si="54"/>
        <v>6.6214994244955738</v>
      </c>
      <c r="Y187" s="41">
        <f t="shared" si="55"/>
        <v>2.3142805224161123E-2</v>
      </c>
      <c r="Z187" s="41">
        <f t="shared" si="56"/>
        <v>2.2378184101123463E-2</v>
      </c>
      <c r="AD187" s="48"/>
      <c r="AE187" s="43">
        <f t="shared" si="67"/>
        <v>6.6525000000000007</v>
      </c>
      <c r="AF187" s="44">
        <f t="shared" si="69"/>
        <v>4.3917536360775035E-2</v>
      </c>
      <c r="AG187" s="16">
        <f t="shared" si="70"/>
        <v>6.7403350727215505</v>
      </c>
      <c r="AH187" s="16">
        <f t="shared" si="71"/>
        <v>6.564664927278451</v>
      </c>
      <c r="AI187" s="49"/>
    </row>
    <row r="188" spans="1:35" x14ac:dyDescent="0.2">
      <c r="A188" s="14" t="s">
        <v>22</v>
      </c>
      <c r="B188" s="15">
        <v>41169</v>
      </c>
      <c r="C188" s="16">
        <v>6.57</v>
      </c>
      <c r="D188" s="16">
        <v>6.33</v>
      </c>
      <c r="E188" s="16">
        <v>6.65</v>
      </c>
      <c r="F188" s="16">
        <f t="shared" si="57"/>
        <v>-0.17999999999999972</v>
      </c>
      <c r="G188" s="14" t="str">
        <f t="shared" si="58"/>
        <v/>
      </c>
      <c r="H188" s="14">
        <f t="shared" si="59"/>
        <v>0.17999999999999972</v>
      </c>
      <c r="I188" s="16">
        <f t="shared" si="60"/>
        <v>42.592592592592574</v>
      </c>
      <c r="K188" s="46"/>
      <c r="L188" s="16">
        <f t="shared" si="61"/>
        <v>6.75</v>
      </c>
      <c r="M188" s="16">
        <f t="shared" si="62"/>
        <v>6.57</v>
      </c>
      <c r="N188" s="28">
        <f t="shared" si="63"/>
        <v>0</v>
      </c>
      <c r="O188" s="28">
        <f t="shared" si="65"/>
        <v>0.66666666666666663</v>
      </c>
      <c r="P188" s="28">
        <f t="shared" si="66"/>
        <v>0.66666666666666663</v>
      </c>
      <c r="Q188" s="28">
        <f t="shared" si="68"/>
        <v>0.3799533799533793</v>
      </c>
      <c r="T188" s="47"/>
      <c r="U188" s="41">
        <f t="shared" si="53"/>
        <v>6.6331588097628531</v>
      </c>
      <c r="V188" s="16"/>
      <c r="W188" s="27">
        <f t="shared" si="54"/>
        <v>6.6176846523107162</v>
      </c>
      <c r="Y188" s="41">
        <f t="shared" si="55"/>
        <v>1.5474157452136872E-2</v>
      </c>
      <c r="Z188" s="41">
        <f t="shared" si="56"/>
        <v>2.1687781436224803E-2</v>
      </c>
      <c r="AD188" s="48"/>
      <c r="AE188" s="43">
        <f t="shared" si="67"/>
        <v>6.6485000000000003</v>
      </c>
      <c r="AF188" s="44">
        <f t="shared" si="69"/>
        <v>4.7463143595847031E-2</v>
      </c>
      <c r="AG188" s="16">
        <f t="shared" si="70"/>
        <v>6.7434262871916948</v>
      </c>
      <c r="AH188" s="16">
        <f t="shared" si="71"/>
        <v>6.5535737128083058</v>
      </c>
      <c r="AI188" s="49"/>
    </row>
    <row r="189" spans="1:35" x14ac:dyDescent="0.2">
      <c r="A189" s="14" t="s">
        <v>22</v>
      </c>
      <c r="B189" s="15">
        <v>41170</v>
      </c>
      <c r="C189" s="16">
        <v>6.5</v>
      </c>
      <c r="D189" s="16">
        <v>6.5</v>
      </c>
      <c r="E189" s="16">
        <v>6.62</v>
      </c>
      <c r="F189" s="16">
        <f t="shared" si="57"/>
        <v>-7.0000000000000284E-2</v>
      </c>
      <c r="G189" s="14" t="str">
        <f t="shared" si="58"/>
        <v/>
      </c>
      <c r="H189" s="14">
        <f t="shared" si="59"/>
        <v>7.0000000000000284E-2</v>
      </c>
      <c r="I189" s="16">
        <f t="shared" si="60"/>
        <v>36.66666666666665</v>
      </c>
      <c r="K189" s="46"/>
      <c r="L189" s="16">
        <f t="shared" si="61"/>
        <v>6.75</v>
      </c>
      <c r="M189" s="16">
        <f t="shared" si="62"/>
        <v>6.5</v>
      </c>
      <c r="N189" s="28">
        <f t="shared" si="63"/>
        <v>0</v>
      </c>
      <c r="O189" s="28">
        <f t="shared" si="65"/>
        <v>0.33333333333333331</v>
      </c>
      <c r="P189" s="28">
        <f t="shared" si="66"/>
        <v>0.33333333333333331</v>
      </c>
      <c r="Q189" s="28">
        <f t="shared" si="68"/>
        <v>0.43636363636363545</v>
      </c>
      <c r="T189" s="47"/>
      <c r="U189" s="41">
        <f t="shared" si="53"/>
        <v>6.6126728390301066</v>
      </c>
      <c r="V189" s="16"/>
      <c r="W189" s="27">
        <f t="shared" si="54"/>
        <v>6.6089672706580709</v>
      </c>
      <c r="Y189" s="41">
        <f t="shared" si="55"/>
        <v>3.705568372035728E-3</v>
      </c>
      <c r="Z189" s="41">
        <f t="shared" si="56"/>
        <v>1.9889560129805896E-2</v>
      </c>
      <c r="AD189" s="48"/>
      <c r="AE189" s="43">
        <f t="shared" si="67"/>
        <v>6.6405000000000003</v>
      </c>
      <c r="AF189" s="44">
        <f t="shared" si="69"/>
        <v>5.7312738549121826E-2</v>
      </c>
      <c r="AG189" s="16">
        <f t="shared" si="70"/>
        <v>6.7551254770982441</v>
      </c>
      <c r="AH189" s="16">
        <f t="shared" si="71"/>
        <v>6.5258745229017565</v>
      </c>
      <c r="AI189" s="49"/>
    </row>
    <row r="190" spans="1:35" x14ac:dyDescent="0.2">
      <c r="A190" s="14" t="s">
        <v>22</v>
      </c>
      <c r="B190" s="15">
        <v>41171</v>
      </c>
      <c r="C190" s="16">
        <v>6.44</v>
      </c>
      <c r="D190" s="16">
        <v>6.44</v>
      </c>
      <c r="E190" s="16">
        <v>6.53</v>
      </c>
      <c r="F190" s="16">
        <f t="shared" si="57"/>
        <v>-5.9999999999999609E-2</v>
      </c>
      <c r="G190" s="14" t="str">
        <f t="shared" si="58"/>
        <v/>
      </c>
      <c r="H190" s="14">
        <f t="shared" si="59"/>
        <v>5.9999999999999609E-2</v>
      </c>
      <c r="I190" s="16">
        <f t="shared" si="60"/>
        <v>33.84615384615384</v>
      </c>
      <c r="K190" s="46"/>
      <c r="L190" s="16">
        <f t="shared" si="61"/>
        <v>6.75</v>
      </c>
      <c r="M190" s="16">
        <f t="shared" si="62"/>
        <v>6.44</v>
      </c>
      <c r="N190" s="28">
        <f t="shared" si="63"/>
        <v>0</v>
      </c>
      <c r="O190" s="28">
        <f t="shared" si="65"/>
        <v>0</v>
      </c>
      <c r="P190" s="28">
        <f t="shared" si="66"/>
        <v>0</v>
      </c>
      <c r="Q190" s="28">
        <f t="shared" si="68"/>
        <v>0.4242424242424237</v>
      </c>
      <c r="T190" s="47"/>
      <c r="U190" s="41">
        <f t="shared" si="53"/>
        <v>6.5861077868716285</v>
      </c>
      <c r="V190" s="16"/>
      <c r="W190" s="27">
        <f t="shared" si="54"/>
        <v>6.5964511765352505</v>
      </c>
      <c r="Y190" s="41">
        <f t="shared" si="55"/>
        <v>-1.0343389663622027E-2</v>
      </c>
      <c r="Z190" s="41">
        <f t="shared" si="56"/>
        <v>1.6866265150463106E-2</v>
      </c>
      <c r="AD190" s="48"/>
      <c r="AE190" s="43">
        <f t="shared" si="67"/>
        <v>6.6289999999999996</v>
      </c>
      <c r="AF190" s="44">
        <f t="shared" si="69"/>
        <v>7.1547187226333284E-2</v>
      </c>
      <c r="AG190" s="16">
        <f t="shared" si="70"/>
        <v>6.7720943744526663</v>
      </c>
      <c r="AH190" s="16">
        <f t="shared" si="71"/>
        <v>6.4859056255473329</v>
      </c>
      <c r="AI190" s="49"/>
    </row>
    <row r="191" spans="1:35" x14ac:dyDescent="0.2">
      <c r="A191" s="14" t="s">
        <v>22</v>
      </c>
      <c r="B191" s="15">
        <v>41172</v>
      </c>
      <c r="C191" s="16">
        <v>6.43</v>
      </c>
      <c r="D191" s="16">
        <v>6.41</v>
      </c>
      <c r="E191" s="16">
        <v>6.5</v>
      </c>
      <c r="F191" s="16">
        <f t="shared" si="57"/>
        <v>-1.0000000000000675E-2</v>
      </c>
      <c r="G191" s="14" t="str">
        <f t="shared" si="58"/>
        <v/>
      </c>
      <c r="H191" s="14">
        <f t="shared" si="59"/>
        <v>1.0000000000000675E-2</v>
      </c>
      <c r="I191" s="16">
        <f t="shared" si="60"/>
        <v>32.307692307692292</v>
      </c>
      <c r="K191" s="46"/>
      <c r="L191" s="16">
        <f t="shared" si="61"/>
        <v>6.75</v>
      </c>
      <c r="M191" s="16">
        <f t="shared" si="62"/>
        <v>6.43</v>
      </c>
      <c r="N191" s="28">
        <f t="shared" si="63"/>
        <v>0</v>
      </c>
      <c r="O191" s="28">
        <f t="shared" si="65"/>
        <v>0</v>
      </c>
      <c r="P191" s="28">
        <f t="shared" si="66"/>
        <v>0</v>
      </c>
      <c r="Q191" s="28">
        <f t="shared" si="68"/>
        <v>0.34545454545454513</v>
      </c>
      <c r="T191" s="47"/>
      <c r="U191" s="41">
        <f t="shared" si="53"/>
        <v>6.5620912042759931</v>
      </c>
      <c r="V191" s="16"/>
      <c r="W191" s="27">
        <f t="shared" si="54"/>
        <v>6.5841214597548614</v>
      </c>
      <c r="Y191" s="41">
        <f t="shared" si="55"/>
        <v>-2.2030255478868277E-2</v>
      </c>
      <c r="Z191" s="41">
        <f t="shared" si="56"/>
        <v>1.2976613087529967E-2</v>
      </c>
      <c r="AD191" s="48"/>
      <c r="AE191" s="43">
        <f t="shared" si="67"/>
        <v>6.6144999999999996</v>
      </c>
      <c r="AF191" s="44">
        <f t="shared" si="69"/>
        <v>8.046583125774566E-2</v>
      </c>
      <c r="AG191" s="16">
        <f t="shared" si="70"/>
        <v>6.7754316625154907</v>
      </c>
      <c r="AH191" s="16">
        <f t="shared" si="71"/>
        <v>6.4535683374845085</v>
      </c>
      <c r="AI191" s="49"/>
    </row>
    <row r="192" spans="1:35" x14ac:dyDescent="0.2">
      <c r="A192" s="14" t="s">
        <v>22</v>
      </c>
      <c r="B192" s="15">
        <v>41173</v>
      </c>
      <c r="C192" s="16">
        <v>6.54</v>
      </c>
      <c r="D192" s="16">
        <v>6.41</v>
      </c>
      <c r="E192" s="16">
        <v>6.57</v>
      </c>
      <c r="F192" s="16">
        <f t="shared" si="57"/>
        <v>0.11000000000000032</v>
      </c>
      <c r="G192" s="14">
        <f t="shared" si="58"/>
        <v>0.11000000000000032</v>
      </c>
      <c r="H192" s="14" t="str">
        <f t="shared" si="59"/>
        <v/>
      </c>
      <c r="I192" s="16">
        <f t="shared" si="60"/>
        <v>40.540540540540583</v>
      </c>
      <c r="K192" s="46"/>
      <c r="L192" s="16">
        <f t="shared" si="61"/>
        <v>6.75</v>
      </c>
      <c r="M192" s="16">
        <f t="shared" si="62"/>
        <v>6.43</v>
      </c>
      <c r="N192" s="28">
        <f t="shared" si="63"/>
        <v>0.34375000000000067</v>
      </c>
      <c r="O192" s="28">
        <f t="shared" si="65"/>
        <v>0.11458333333333355</v>
      </c>
      <c r="P192" s="28">
        <f t="shared" si="66"/>
        <v>0.11458333333333355</v>
      </c>
      <c r="Q192" s="28">
        <f t="shared" si="68"/>
        <v>0.22291666666666671</v>
      </c>
      <c r="T192" s="47"/>
      <c r="U192" s="41">
        <f t="shared" si="53"/>
        <v>6.558692557464302</v>
      </c>
      <c r="V192" s="16"/>
      <c r="W192" s="27">
        <f t="shared" si="54"/>
        <v>6.5808532034767238</v>
      </c>
      <c r="Y192" s="41">
        <f t="shared" si="55"/>
        <v>-2.2160646012421736E-2</v>
      </c>
      <c r="Z192" s="41">
        <f t="shared" si="56"/>
        <v>9.4628871775347973E-3</v>
      </c>
      <c r="AD192" s="48"/>
      <c r="AE192" s="43">
        <f t="shared" si="67"/>
        <v>6.6069999999999993</v>
      </c>
      <c r="AF192" s="44">
        <f t="shared" si="69"/>
        <v>8.0068720484343922E-2</v>
      </c>
      <c r="AG192" s="16">
        <f t="shared" si="70"/>
        <v>6.7671374409686873</v>
      </c>
      <c r="AH192" s="16">
        <f t="shared" si="71"/>
        <v>6.4468625590313113</v>
      </c>
      <c r="AI192" s="49"/>
    </row>
    <row r="193" spans="1:35" x14ac:dyDescent="0.2">
      <c r="A193" s="14" t="s">
        <v>22</v>
      </c>
      <c r="B193" s="15">
        <v>41176</v>
      </c>
      <c r="C193" s="16">
        <v>6.42</v>
      </c>
      <c r="D193" s="16">
        <v>6.31</v>
      </c>
      <c r="E193" s="16">
        <v>6.48</v>
      </c>
      <c r="F193" s="16">
        <f t="shared" si="57"/>
        <v>-0.12000000000000011</v>
      </c>
      <c r="G193" s="14" t="str">
        <f t="shared" si="58"/>
        <v/>
      </c>
      <c r="H193" s="14">
        <f t="shared" si="59"/>
        <v>0.12000000000000011</v>
      </c>
      <c r="I193" s="16">
        <f t="shared" si="60"/>
        <v>35.294117647058854</v>
      </c>
      <c r="K193" s="46"/>
      <c r="L193" s="16">
        <f t="shared" si="61"/>
        <v>6.75</v>
      </c>
      <c r="M193" s="16">
        <f t="shared" si="62"/>
        <v>6.42</v>
      </c>
      <c r="N193" s="28">
        <f t="shared" si="63"/>
        <v>0</v>
      </c>
      <c r="O193" s="28">
        <f t="shared" si="65"/>
        <v>0.11458333333333355</v>
      </c>
      <c r="P193" s="28">
        <f t="shared" si="66"/>
        <v>0.11458333333333355</v>
      </c>
      <c r="Q193" s="28">
        <f t="shared" si="68"/>
        <v>0.11250000000000009</v>
      </c>
      <c r="T193" s="47"/>
      <c r="U193" s="41">
        <f t="shared" si="53"/>
        <v>6.5373552409313325</v>
      </c>
      <c r="V193" s="16"/>
      <c r="W193" s="27">
        <f t="shared" si="54"/>
        <v>6.5689381513673366</v>
      </c>
      <c r="Y193" s="41">
        <f t="shared" si="55"/>
        <v>-3.1582910436004141E-2</v>
      </c>
      <c r="Z193" s="41">
        <f t="shared" si="56"/>
        <v>5.3583074161809036E-3</v>
      </c>
      <c r="AD193" s="48"/>
      <c r="AE193" s="43">
        <f t="shared" si="67"/>
        <v>6.5939999999999994</v>
      </c>
      <c r="AF193" s="44">
        <f t="shared" si="69"/>
        <v>8.7886290170879316E-2</v>
      </c>
      <c r="AG193" s="16">
        <f t="shared" si="70"/>
        <v>6.7697725803417583</v>
      </c>
      <c r="AH193" s="16">
        <f t="shared" si="71"/>
        <v>6.4182274196582405</v>
      </c>
      <c r="AI193" s="49"/>
    </row>
    <row r="194" spans="1:35" x14ac:dyDescent="0.2">
      <c r="A194" s="14" t="s">
        <v>22</v>
      </c>
      <c r="B194" s="15">
        <v>41177</v>
      </c>
      <c r="C194" s="16">
        <v>6.46</v>
      </c>
      <c r="D194" s="16">
        <v>6.36</v>
      </c>
      <c r="E194" s="16">
        <v>6.47</v>
      </c>
      <c r="F194" s="16">
        <f t="shared" si="57"/>
        <v>4.0000000000000036E-2</v>
      </c>
      <c r="G194" s="14">
        <f t="shared" si="58"/>
        <v>4.0000000000000036E-2</v>
      </c>
      <c r="H194" s="14" t="str">
        <f t="shared" si="59"/>
        <v/>
      </c>
      <c r="I194" s="16">
        <f t="shared" si="60"/>
        <v>40.476190476190482</v>
      </c>
      <c r="K194" s="46"/>
      <c r="L194" s="16">
        <f t="shared" si="61"/>
        <v>6.75</v>
      </c>
      <c r="M194" s="16">
        <f t="shared" si="62"/>
        <v>6.42</v>
      </c>
      <c r="N194" s="28">
        <f t="shared" si="63"/>
        <v>0.1212121212121213</v>
      </c>
      <c r="O194" s="28">
        <f t="shared" si="65"/>
        <v>0.15498737373737401</v>
      </c>
      <c r="P194" s="28">
        <f t="shared" si="66"/>
        <v>0.15498737373737401</v>
      </c>
      <c r="Q194" s="28">
        <f t="shared" si="68"/>
        <v>7.6830808080808222E-2</v>
      </c>
      <c r="T194" s="47"/>
      <c r="U194" s="41">
        <f t="shared" si="53"/>
        <v>6.5254544346342049</v>
      </c>
      <c r="V194" s="16"/>
      <c r="W194" s="27">
        <f t="shared" si="54"/>
        <v>6.560868658673459</v>
      </c>
      <c r="Y194" s="41">
        <f t="shared" si="55"/>
        <v>-3.5414224039254094E-2</v>
      </c>
      <c r="Z194" s="41">
        <f t="shared" si="56"/>
        <v>1.2810542706374042E-3</v>
      </c>
      <c r="AD194" s="48"/>
      <c r="AE194" s="43">
        <f t="shared" si="67"/>
        <v>6.5845000000000002</v>
      </c>
      <c r="AF194" s="44">
        <f t="shared" si="69"/>
        <v>9.1513660182510448E-2</v>
      </c>
      <c r="AG194" s="16">
        <f t="shared" si="70"/>
        <v>6.767527320365021</v>
      </c>
      <c r="AH194" s="16">
        <f t="shared" si="71"/>
        <v>6.4014726796349795</v>
      </c>
      <c r="AI194" s="49"/>
    </row>
    <row r="195" spans="1:35" x14ac:dyDescent="0.2">
      <c r="A195" s="14" t="s">
        <v>22</v>
      </c>
      <c r="B195" s="15">
        <v>41178</v>
      </c>
      <c r="C195" s="16">
        <v>6.44</v>
      </c>
      <c r="D195" s="16">
        <v>6.35</v>
      </c>
      <c r="E195" s="16">
        <v>6.47</v>
      </c>
      <c r="F195" s="16">
        <f t="shared" si="57"/>
        <v>-1.9999999999999574E-2</v>
      </c>
      <c r="G195" s="14" t="str">
        <f t="shared" si="58"/>
        <v/>
      </c>
      <c r="H195" s="14">
        <f t="shared" si="59"/>
        <v>1.9999999999999574E-2</v>
      </c>
      <c r="I195" s="16">
        <f t="shared" si="60"/>
        <v>40.963855421686787</v>
      </c>
      <c r="K195" s="46"/>
      <c r="L195" s="16">
        <f t="shared" si="61"/>
        <v>6.75</v>
      </c>
      <c r="M195" s="16">
        <f t="shared" si="62"/>
        <v>6.42</v>
      </c>
      <c r="N195" s="28">
        <f t="shared" si="63"/>
        <v>6.0606060606061996E-2</v>
      </c>
      <c r="O195" s="28">
        <f t="shared" si="65"/>
        <v>6.06060606060611E-2</v>
      </c>
      <c r="P195" s="28">
        <f t="shared" si="66"/>
        <v>6.06060606060611E-2</v>
      </c>
      <c r="Q195" s="28">
        <f t="shared" si="68"/>
        <v>8.8952020202020449E-2</v>
      </c>
      <c r="T195" s="47"/>
      <c r="U195" s="41">
        <f t="shared" si="53"/>
        <v>6.5123075985366343</v>
      </c>
      <c r="V195" s="16"/>
      <c r="W195" s="27">
        <f t="shared" si="54"/>
        <v>6.551915424697647</v>
      </c>
      <c r="Y195" s="41">
        <f t="shared" si="55"/>
        <v>-3.960782616101266E-2</v>
      </c>
      <c r="Z195" s="41">
        <f t="shared" si="56"/>
        <v>-2.8078337725276018E-3</v>
      </c>
      <c r="AD195" s="48"/>
      <c r="AE195" s="43">
        <f t="shared" si="67"/>
        <v>6.5735000000000001</v>
      </c>
      <c r="AF195" s="44">
        <f t="shared" si="69"/>
        <v>9.4935504422739514E-2</v>
      </c>
      <c r="AG195" s="16">
        <f t="shared" si="70"/>
        <v>6.7633710088454793</v>
      </c>
      <c r="AH195" s="16">
        <f t="shared" si="71"/>
        <v>6.383628991154521</v>
      </c>
      <c r="AI195" s="49"/>
    </row>
    <row r="196" spans="1:35" x14ac:dyDescent="0.2">
      <c r="A196" s="14" t="s">
        <v>22</v>
      </c>
      <c r="B196" s="15">
        <v>41179</v>
      </c>
      <c r="C196" s="16">
        <v>6.38</v>
      </c>
      <c r="D196" s="16">
        <v>6.32</v>
      </c>
      <c r="E196" s="16">
        <v>6.42</v>
      </c>
      <c r="F196" s="16">
        <f t="shared" si="57"/>
        <v>-6.0000000000000497E-2</v>
      </c>
      <c r="G196" s="14" t="str">
        <f t="shared" si="58"/>
        <v/>
      </c>
      <c r="H196" s="14">
        <f t="shared" si="59"/>
        <v>6.0000000000000497E-2</v>
      </c>
      <c r="I196" s="16">
        <f t="shared" si="60"/>
        <v>36.781609195402289</v>
      </c>
      <c r="K196" s="46"/>
      <c r="L196" s="16">
        <f t="shared" si="61"/>
        <v>6.75</v>
      </c>
      <c r="M196" s="16">
        <f t="shared" si="62"/>
        <v>6.38</v>
      </c>
      <c r="N196" s="28">
        <f t="shared" si="63"/>
        <v>0</v>
      </c>
      <c r="O196" s="28">
        <f t="shared" si="65"/>
        <v>6.06060606060611E-2</v>
      </c>
      <c r="P196" s="28">
        <f t="shared" si="66"/>
        <v>6.06060606060611E-2</v>
      </c>
      <c r="Q196" s="28">
        <f t="shared" si="68"/>
        <v>0.10107323232323266</v>
      </c>
      <c r="T196" s="47"/>
      <c r="U196" s="41">
        <f t="shared" si="53"/>
        <v>6.4919525833771514</v>
      </c>
      <c r="V196" s="16"/>
      <c r="W196" s="27">
        <f t="shared" si="54"/>
        <v>6.539180948794117</v>
      </c>
      <c r="Y196" s="41">
        <f t="shared" si="55"/>
        <v>-4.7228365416965623E-2</v>
      </c>
      <c r="Z196" s="41">
        <f t="shared" si="56"/>
        <v>-7.2498869369714046E-3</v>
      </c>
      <c r="AD196" s="48"/>
      <c r="AE196" s="43">
        <f t="shared" si="67"/>
        <v>6.5600000000000005</v>
      </c>
      <c r="AF196" s="44">
        <f t="shared" si="69"/>
        <v>0.10202940752547764</v>
      </c>
      <c r="AG196" s="16">
        <f t="shared" si="70"/>
        <v>6.764058815050956</v>
      </c>
      <c r="AH196" s="16">
        <f t="shared" si="71"/>
        <v>6.355941184949045</v>
      </c>
      <c r="AI196" s="49"/>
    </row>
    <row r="197" spans="1:35" x14ac:dyDescent="0.2">
      <c r="A197" s="14" t="s">
        <v>22</v>
      </c>
      <c r="B197" s="15">
        <v>41180</v>
      </c>
      <c r="C197" s="16">
        <v>6.35</v>
      </c>
      <c r="D197" s="16">
        <v>6.28</v>
      </c>
      <c r="E197" s="16">
        <v>6.35</v>
      </c>
      <c r="F197" s="16">
        <f t="shared" si="57"/>
        <v>-3.0000000000000249E-2</v>
      </c>
      <c r="G197" s="14" t="str">
        <f t="shared" si="58"/>
        <v/>
      </c>
      <c r="H197" s="14">
        <f t="shared" si="59"/>
        <v>3.0000000000000249E-2</v>
      </c>
      <c r="I197" s="16">
        <f t="shared" si="60"/>
        <v>36.781609195402289</v>
      </c>
      <c r="K197" s="46"/>
      <c r="L197" s="16">
        <f t="shared" si="61"/>
        <v>6.75</v>
      </c>
      <c r="M197" s="16">
        <f t="shared" si="62"/>
        <v>6.35</v>
      </c>
      <c r="N197" s="28">
        <f t="shared" si="63"/>
        <v>0</v>
      </c>
      <c r="O197" s="28">
        <f t="shared" si="65"/>
        <v>2.0202020202020665E-2</v>
      </c>
      <c r="P197" s="28">
        <f t="shared" si="66"/>
        <v>2.0202020202020665E-2</v>
      </c>
      <c r="Q197" s="28">
        <f t="shared" si="68"/>
        <v>8.2196969696970087E-2</v>
      </c>
      <c r="T197" s="47"/>
      <c r="U197" s="41">
        <f t="shared" ref="U197:U260" si="72">V$3*$C197+(1-V$3)*U196</f>
        <v>6.4701137243960511</v>
      </c>
      <c r="V197" s="16"/>
      <c r="W197" s="27">
        <f t="shared" ref="W197:W260" si="73">X$3*$C197+(1-X$3)*W196</f>
        <v>6.5251675451797375</v>
      </c>
      <c r="Y197" s="41">
        <f t="shared" ref="Y197:Y260" si="74">U197-W197</f>
        <v>-5.5053820783686369E-2</v>
      </c>
      <c r="Z197" s="41">
        <f t="shared" si="56"/>
        <v>-1.2030280321642901E-2</v>
      </c>
      <c r="AD197" s="48"/>
      <c r="AE197" s="43">
        <f t="shared" si="67"/>
        <v>6.5445000000000011</v>
      </c>
      <c r="AF197" s="44">
        <f t="shared" si="69"/>
        <v>0.10897132650381017</v>
      </c>
      <c r="AG197" s="16">
        <f t="shared" si="70"/>
        <v>6.7624426530076214</v>
      </c>
      <c r="AH197" s="16">
        <f t="shared" si="71"/>
        <v>6.3265573469923808</v>
      </c>
      <c r="AI197" s="49"/>
    </row>
    <row r="198" spans="1:35" x14ac:dyDescent="0.2">
      <c r="A198" s="14" t="s">
        <v>22</v>
      </c>
      <c r="B198" s="15">
        <v>41183</v>
      </c>
      <c r="C198" s="16">
        <v>6.25</v>
      </c>
      <c r="D198" s="16">
        <v>6.25</v>
      </c>
      <c r="E198" s="16">
        <v>6.33</v>
      </c>
      <c r="F198" s="16">
        <f t="shared" si="57"/>
        <v>-9.9999999999999645E-2</v>
      </c>
      <c r="G198" s="14" t="str">
        <f t="shared" si="58"/>
        <v/>
      </c>
      <c r="H198" s="14">
        <f t="shared" si="59"/>
        <v>9.9999999999999645E-2</v>
      </c>
      <c r="I198" s="16">
        <f t="shared" si="60"/>
        <v>32.989690721649495</v>
      </c>
      <c r="K198" s="46"/>
      <c r="L198" s="16">
        <f t="shared" si="61"/>
        <v>6.75</v>
      </c>
      <c r="M198" s="16">
        <f t="shared" si="62"/>
        <v>6.25</v>
      </c>
      <c r="N198" s="28">
        <f t="shared" si="63"/>
        <v>0</v>
      </c>
      <c r="O198" s="28">
        <f t="shared" si="65"/>
        <v>0</v>
      </c>
      <c r="P198" s="28">
        <f t="shared" si="66"/>
        <v>0</v>
      </c>
      <c r="Q198" s="28">
        <f t="shared" si="68"/>
        <v>5.928030303030337E-2</v>
      </c>
      <c r="T198" s="47"/>
      <c r="U198" s="41">
        <f t="shared" si="72"/>
        <v>6.4362500744889664</v>
      </c>
      <c r="V198" s="16"/>
      <c r="W198" s="27">
        <f t="shared" si="73"/>
        <v>6.5047847640553123</v>
      </c>
      <c r="Y198" s="41">
        <f t="shared" si="74"/>
        <v>-6.8534689566345897E-2</v>
      </c>
      <c r="Z198" s="41">
        <f t="shared" ref="Z198:Z261" si="75">AA$3*Y198+(1-AA$3)*Z197</f>
        <v>-1.7680721246113199E-2</v>
      </c>
      <c r="AD198" s="48"/>
      <c r="AE198" s="43">
        <f t="shared" si="67"/>
        <v>6.5229999999999988</v>
      </c>
      <c r="AF198" s="44">
        <f t="shared" si="69"/>
        <v>0.12178259317324459</v>
      </c>
      <c r="AG198" s="16">
        <f t="shared" si="70"/>
        <v>6.7665651863464884</v>
      </c>
      <c r="AH198" s="16">
        <f t="shared" si="71"/>
        <v>6.2794348136535092</v>
      </c>
      <c r="AI198" s="49"/>
    </row>
    <row r="199" spans="1:35" x14ac:dyDescent="0.2">
      <c r="A199" s="14" t="s">
        <v>22</v>
      </c>
      <c r="B199" s="15">
        <v>41184</v>
      </c>
      <c r="C199" s="16">
        <v>6.25</v>
      </c>
      <c r="D199" s="16">
        <v>6.23</v>
      </c>
      <c r="E199" s="16">
        <v>6.29</v>
      </c>
      <c r="F199" s="16">
        <f t="shared" ref="F199:F262" si="76">C199-C198</f>
        <v>0</v>
      </c>
      <c r="G199" s="14" t="str">
        <f t="shared" ref="G199:G262" si="77">IF(F199&gt;0,F199,"")</f>
        <v/>
      </c>
      <c r="H199" s="14" t="str">
        <f t="shared" ref="H199:H262" si="78">IF(F199&lt;0,-F199,"")</f>
        <v/>
      </c>
      <c r="I199" s="16">
        <f t="shared" si="60"/>
        <v>31.578947368421083</v>
      </c>
      <c r="K199" s="46"/>
      <c r="L199" s="16">
        <f t="shared" si="61"/>
        <v>6.75</v>
      </c>
      <c r="M199" s="16">
        <f t="shared" si="62"/>
        <v>6.25</v>
      </c>
      <c r="N199" s="28">
        <f t="shared" si="63"/>
        <v>0</v>
      </c>
      <c r="O199" s="28">
        <f t="shared" si="65"/>
        <v>0</v>
      </c>
      <c r="P199" s="28">
        <f t="shared" si="66"/>
        <v>0</v>
      </c>
      <c r="Q199" s="28">
        <f t="shared" si="68"/>
        <v>2.8282828282828576E-2</v>
      </c>
      <c r="T199" s="47"/>
      <c r="U199" s="41">
        <f t="shared" si="72"/>
        <v>6.4075962168752794</v>
      </c>
      <c r="V199" s="16"/>
      <c r="W199" s="27">
        <f t="shared" si="73"/>
        <v>6.4859118185697335</v>
      </c>
      <c r="Y199" s="41">
        <f t="shared" si="74"/>
        <v>-7.8315601694454173E-2</v>
      </c>
      <c r="Z199" s="41">
        <f t="shared" si="75"/>
        <v>-2.3744209290947296E-2</v>
      </c>
      <c r="AD199" s="48"/>
      <c r="AE199" s="43">
        <f t="shared" si="67"/>
        <v>6.501999999999998</v>
      </c>
      <c r="AF199" s="44">
        <f t="shared" si="69"/>
        <v>0.13052202879207786</v>
      </c>
      <c r="AG199" s="16">
        <f t="shared" si="70"/>
        <v>6.7630440575841533</v>
      </c>
      <c r="AH199" s="16">
        <f t="shared" si="71"/>
        <v>6.2409559424158427</v>
      </c>
      <c r="AI199" s="49"/>
    </row>
    <row r="200" spans="1:35" x14ac:dyDescent="0.2">
      <c r="A200" s="14" t="s">
        <v>22</v>
      </c>
      <c r="B200" s="15">
        <v>41185</v>
      </c>
      <c r="C200" s="16">
        <v>6.23</v>
      </c>
      <c r="D200" s="16">
        <v>6.23</v>
      </c>
      <c r="E200" s="16">
        <v>6.28</v>
      </c>
      <c r="F200" s="16">
        <f t="shared" si="76"/>
        <v>-1.9999999999999574E-2</v>
      </c>
      <c r="G200" s="14" t="str">
        <f t="shared" si="77"/>
        <v/>
      </c>
      <c r="H200" s="14">
        <f t="shared" si="78"/>
        <v>1.9999999999999574E-2</v>
      </c>
      <c r="I200" s="16">
        <f t="shared" si="60"/>
        <v>24.719101123595564</v>
      </c>
      <c r="K200" s="46"/>
      <c r="L200" s="16">
        <f t="shared" si="61"/>
        <v>6.75</v>
      </c>
      <c r="M200" s="16">
        <f t="shared" si="62"/>
        <v>6.23</v>
      </c>
      <c r="N200" s="28">
        <f t="shared" si="63"/>
        <v>0</v>
      </c>
      <c r="O200" s="28">
        <f t="shared" si="65"/>
        <v>0</v>
      </c>
      <c r="P200" s="28">
        <f t="shared" si="66"/>
        <v>0</v>
      </c>
      <c r="Q200" s="28">
        <f t="shared" si="68"/>
        <v>1.6161616161616356E-2</v>
      </c>
      <c r="T200" s="47"/>
      <c r="U200" s="41">
        <f t="shared" si="72"/>
        <v>6.3802737219713901</v>
      </c>
      <c r="V200" s="16"/>
      <c r="W200" s="27">
        <f t="shared" si="73"/>
        <v>6.4669553875645684</v>
      </c>
      <c r="Y200" s="41">
        <f t="shared" si="74"/>
        <v>-8.6681665593178359E-2</v>
      </c>
      <c r="Z200" s="41">
        <f t="shared" si="75"/>
        <v>-3.0037954921170403E-2</v>
      </c>
      <c r="AD200" s="48"/>
      <c r="AE200" s="43">
        <f t="shared" si="67"/>
        <v>6.4824999999999999</v>
      </c>
      <c r="AF200" s="44">
        <f t="shared" si="69"/>
        <v>0.14020966443152194</v>
      </c>
      <c r="AG200" s="16">
        <f t="shared" si="70"/>
        <v>6.7629193288630436</v>
      </c>
      <c r="AH200" s="16">
        <f t="shared" si="71"/>
        <v>6.2020806711369563</v>
      </c>
      <c r="AI200" s="49"/>
    </row>
    <row r="201" spans="1:35" x14ac:dyDescent="0.2">
      <c r="A201" s="14" t="s">
        <v>22</v>
      </c>
      <c r="B201" s="15">
        <v>41186</v>
      </c>
      <c r="C201" s="16">
        <v>6.25</v>
      </c>
      <c r="D201" s="16">
        <v>6.25</v>
      </c>
      <c r="E201" s="16">
        <v>6.29</v>
      </c>
      <c r="F201" s="16">
        <f t="shared" si="76"/>
        <v>1.9999999999999574E-2</v>
      </c>
      <c r="G201" s="14">
        <f t="shared" si="77"/>
        <v>1.9999999999999574E-2</v>
      </c>
      <c r="H201" s="14" t="str">
        <f t="shared" si="78"/>
        <v/>
      </c>
      <c r="I201" s="16">
        <f t="shared" si="60"/>
        <v>20.238095238095227</v>
      </c>
      <c r="K201" s="46"/>
      <c r="L201" s="16">
        <f t="shared" si="61"/>
        <v>6.57</v>
      </c>
      <c r="M201" s="16">
        <f t="shared" si="62"/>
        <v>6.23</v>
      </c>
      <c r="N201" s="28">
        <f t="shared" si="63"/>
        <v>5.8823529411763477E-2</v>
      </c>
      <c r="O201" s="28">
        <f t="shared" si="65"/>
        <v>1.9607843137254492E-2</v>
      </c>
      <c r="P201" s="28">
        <f t="shared" si="66"/>
        <v>1.9607843137254492E-2</v>
      </c>
      <c r="Q201" s="28">
        <f t="shared" si="68"/>
        <v>7.9619726678550311E-3</v>
      </c>
      <c r="T201" s="47"/>
      <c r="U201" s="41">
        <f t="shared" si="72"/>
        <v>6.360231610898869</v>
      </c>
      <c r="V201" s="16"/>
      <c r="W201" s="27">
        <f t="shared" si="73"/>
        <v>6.4508846181153414</v>
      </c>
      <c r="Y201" s="41">
        <f t="shared" si="74"/>
        <v>-9.0653007216472403E-2</v>
      </c>
      <c r="Z201" s="41">
        <f t="shared" si="75"/>
        <v>-3.6099460150700605E-2</v>
      </c>
      <c r="AD201" s="48"/>
      <c r="AE201" s="43">
        <f t="shared" si="67"/>
        <v>6.4655000000000005</v>
      </c>
      <c r="AF201" s="44">
        <f t="shared" si="69"/>
        <v>0.1466108795417311</v>
      </c>
      <c r="AG201" s="16">
        <f t="shared" si="70"/>
        <v>6.7587217590834623</v>
      </c>
      <c r="AH201" s="16">
        <f t="shared" si="71"/>
        <v>6.1722782409165386</v>
      </c>
      <c r="AI201" s="49"/>
    </row>
    <row r="202" spans="1:35" x14ac:dyDescent="0.2">
      <c r="A202" s="14" t="s">
        <v>22</v>
      </c>
      <c r="B202" s="15">
        <v>41187</v>
      </c>
      <c r="C202" s="16">
        <v>6.27</v>
      </c>
      <c r="D202" s="16">
        <v>6.22</v>
      </c>
      <c r="E202" s="16">
        <v>6.29</v>
      </c>
      <c r="F202" s="16">
        <f t="shared" si="76"/>
        <v>1.9999999999999574E-2</v>
      </c>
      <c r="G202" s="14">
        <f t="shared" si="77"/>
        <v>1.9999999999999574E-2</v>
      </c>
      <c r="H202" s="14" t="str">
        <f t="shared" si="78"/>
        <v/>
      </c>
      <c r="I202" s="16">
        <f t="shared" si="60"/>
        <v>27.941176470588175</v>
      </c>
      <c r="K202" s="46"/>
      <c r="L202" s="16">
        <f t="shared" si="61"/>
        <v>6.54</v>
      </c>
      <c r="M202" s="16">
        <f t="shared" si="62"/>
        <v>6.23</v>
      </c>
      <c r="N202" s="28">
        <f t="shared" si="63"/>
        <v>0.12903225806451354</v>
      </c>
      <c r="O202" s="28">
        <f t="shared" si="65"/>
        <v>6.2618595825425671E-2</v>
      </c>
      <c r="P202" s="28">
        <f t="shared" si="66"/>
        <v>6.2618595825425671E-2</v>
      </c>
      <c r="Q202" s="28">
        <f t="shared" si="68"/>
        <v>1.6445287792536033E-2</v>
      </c>
      <c r="T202" s="47"/>
      <c r="U202" s="41">
        <f t="shared" si="72"/>
        <v>6.3463498246067349</v>
      </c>
      <c r="V202" s="16"/>
      <c r="W202" s="27">
        <f t="shared" si="73"/>
        <v>6.4374857575142048</v>
      </c>
      <c r="Y202" s="41">
        <f t="shared" si="74"/>
        <v>-9.1135932907469908E-2</v>
      </c>
      <c r="Z202" s="41">
        <f t="shared" si="75"/>
        <v>-4.1603107426377538E-2</v>
      </c>
      <c r="AD202" s="48"/>
      <c r="AE202" s="43">
        <f t="shared" si="67"/>
        <v>6.4485000000000001</v>
      </c>
      <c r="AF202" s="44">
        <f t="shared" si="69"/>
        <v>0.14856900753521912</v>
      </c>
      <c r="AG202" s="16">
        <f t="shared" si="70"/>
        <v>6.7456380150704387</v>
      </c>
      <c r="AH202" s="16">
        <f t="shared" si="71"/>
        <v>6.1513619849295615</v>
      </c>
      <c r="AI202" s="49"/>
    </row>
    <row r="203" spans="1:35" x14ac:dyDescent="0.2">
      <c r="A203" s="14" t="s">
        <v>22</v>
      </c>
      <c r="B203" s="15">
        <v>41190</v>
      </c>
      <c r="C203" s="16">
        <v>6.23</v>
      </c>
      <c r="D203" s="16">
        <v>6.2</v>
      </c>
      <c r="E203" s="16">
        <v>6.25</v>
      </c>
      <c r="F203" s="16">
        <f t="shared" si="76"/>
        <v>-3.9999999999999147E-2</v>
      </c>
      <c r="G203" s="14" t="str">
        <f t="shared" si="77"/>
        <v/>
      </c>
      <c r="H203" s="14">
        <f t="shared" si="78"/>
        <v>3.9999999999999147E-2</v>
      </c>
      <c r="I203" s="16">
        <f t="shared" ref="I203:I266" si="79">100-100/(1+SUM(G190:G203)/SUM(H190:H203))</f>
        <v>29.230769230769212</v>
      </c>
      <c r="K203" s="46"/>
      <c r="L203" s="16">
        <f t="shared" ref="L203:L266" si="80">MAX(C190:C203)</f>
        <v>6.54</v>
      </c>
      <c r="M203" s="16">
        <f t="shared" si="62"/>
        <v>6.23</v>
      </c>
      <c r="N203" s="28">
        <f t="shared" si="63"/>
        <v>0</v>
      </c>
      <c r="O203" s="28">
        <f t="shared" si="65"/>
        <v>6.2618595825425671E-2</v>
      </c>
      <c r="P203" s="28">
        <f t="shared" si="66"/>
        <v>6.2618595825425671E-2</v>
      </c>
      <c r="Q203" s="28">
        <f t="shared" si="68"/>
        <v>2.8969006957621168E-2</v>
      </c>
      <c r="T203" s="47"/>
      <c r="U203" s="41">
        <f t="shared" si="72"/>
        <v>6.3284498515903138</v>
      </c>
      <c r="V203" s="16"/>
      <c r="W203" s="27">
        <f t="shared" si="73"/>
        <v>6.4221164421427819</v>
      </c>
      <c r="Y203" s="41">
        <f t="shared" si="74"/>
        <v>-9.3666590552468065E-2</v>
      </c>
      <c r="Z203" s="41">
        <f t="shared" si="75"/>
        <v>-4.6809455738986594E-2</v>
      </c>
      <c r="AD203" s="48"/>
      <c r="AE203" s="43">
        <f t="shared" si="67"/>
        <v>6.4309999999999992</v>
      </c>
      <c r="AF203" s="44">
        <f t="shared" si="69"/>
        <v>0.15260733927305065</v>
      </c>
      <c r="AG203" s="16">
        <f t="shared" si="70"/>
        <v>6.7362146785461006</v>
      </c>
      <c r="AH203" s="16">
        <f t="shared" si="71"/>
        <v>6.1257853214538978</v>
      </c>
      <c r="AI203" s="49"/>
    </row>
    <row r="204" spans="1:35" x14ac:dyDescent="0.2">
      <c r="A204" s="14" t="s">
        <v>22</v>
      </c>
      <c r="B204" s="15">
        <v>41191</v>
      </c>
      <c r="C204" s="16">
        <v>6.24</v>
      </c>
      <c r="D204" s="16">
        <v>6.2</v>
      </c>
      <c r="E204" s="16">
        <v>6.24</v>
      </c>
      <c r="F204" s="16">
        <f t="shared" si="76"/>
        <v>9.9999999999997868E-3</v>
      </c>
      <c r="G204" s="14">
        <f t="shared" si="77"/>
        <v>9.9999999999997868E-3</v>
      </c>
      <c r="H204" s="14" t="str">
        <f t="shared" si="78"/>
        <v/>
      </c>
      <c r="I204" s="16">
        <f t="shared" si="79"/>
        <v>33.333333333333286</v>
      </c>
      <c r="K204" s="46"/>
      <c r="L204" s="16">
        <f t="shared" si="80"/>
        <v>6.54</v>
      </c>
      <c r="M204" s="16">
        <f t="shared" si="62"/>
        <v>6.23</v>
      </c>
      <c r="N204" s="28">
        <f t="shared" si="63"/>
        <v>3.2258064516128386E-2</v>
      </c>
      <c r="O204" s="28">
        <f t="shared" si="65"/>
        <v>5.3763440860213979E-2</v>
      </c>
      <c r="P204" s="28">
        <f t="shared" si="66"/>
        <v>5.3763440860213979E-2</v>
      </c>
      <c r="Q204" s="28">
        <f t="shared" si="68"/>
        <v>3.9721695129663961E-2</v>
      </c>
      <c r="T204" s="47"/>
      <c r="U204" s="41">
        <f t="shared" si="72"/>
        <v>6.314842182114881</v>
      </c>
      <c r="V204" s="16"/>
      <c r="W204" s="27">
        <f t="shared" si="73"/>
        <v>6.4086263353173907</v>
      </c>
      <c r="Y204" s="41">
        <f t="shared" si="74"/>
        <v>-9.3784153202509657E-2</v>
      </c>
      <c r="Z204" s="41">
        <f t="shared" si="75"/>
        <v>-5.1506925485338903E-2</v>
      </c>
      <c r="AD204" s="48"/>
      <c r="AE204" s="43">
        <f t="shared" si="67"/>
        <v>6.4139999999999997</v>
      </c>
      <c r="AF204" s="44">
        <f t="shared" si="69"/>
        <v>0.15399350635659925</v>
      </c>
      <c r="AG204" s="16">
        <f t="shared" si="70"/>
        <v>6.721987012713198</v>
      </c>
      <c r="AH204" s="16">
        <f t="shared" si="71"/>
        <v>6.1060129872868014</v>
      </c>
      <c r="AI204" s="49"/>
    </row>
    <row r="205" spans="1:35" x14ac:dyDescent="0.2">
      <c r="A205" s="14" t="s">
        <v>22</v>
      </c>
      <c r="B205" s="15">
        <v>41192</v>
      </c>
      <c r="C205" s="16">
        <v>6.22</v>
      </c>
      <c r="D205" s="16">
        <v>6.2</v>
      </c>
      <c r="E205" s="16">
        <v>6.23</v>
      </c>
      <c r="F205" s="16">
        <f t="shared" si="76"/>
        <v>-2.0000000000000462E-2</v>
      </c>
      <c r="G205" s="14" t="str">
        <f t="shared" si="77"/>
        <v/>
      </c>
      <c r="H205" s="14">
        <f t="shared" si="78"/>
        <v>2.0000000000000462E-2</v>
      </c>
      <c r="I205" s="16">
        <f t="shared" si="79"/>
        <v>32.786885245901601</v>
      </c>
      <c r="K205" s="46"/>
      <c r="L205" s="16">
        <f t="shared" si="80"/>
        <v>6.54</v>
      </c>
      <c r="M205" s="16">
        <f t="shared" si="62"/>
        <v>6.22</v>
      </c>
      <c r="N205" s="28">
        <f t="shared" si="63"/>
        <v>0</v>
      </c>
      <c r="O205" s="28">
        <f t="shared" si="65"/>
        <v>1.0752688172042795E-2</v>
      </c>
      <c r="P205" s="28">
        <f t="shared" si="66"/>
        <v>1.0752688172042795E-2</v>
      </c>
      <c r="Q205" s="28">
        <f t="shared" si="68"/>
        <v>4.1872232764072523E-2</v>
      </c>
      <c r="T205" s="47"/>
      <c r="U205" s="41">
        <f t="shared" si="72"/>
        <v>6.3002510771741296</v>
      </c>
      <c r="V205" s="16"/>
      <c r="W205" s="27">
        <f t="shared" si="73"/>
        <v>6.3946540141827697</v>
      </c>
      <c r="Y205" s="41">
        <f t="shared" si="74"/>
        <v>-9.4402937008640109E-2</v>
      </c>
      <c r="Z205" s="41">
        <f t="shared" si="75"/>
        <v>-5.5796526637669028E-2</v>
      </c>
      <c r="AD205" s="48"/>
      <c r="AE205" s="43">
        <f t="shared" si="67"/>
        <v>6.3949999999999996</v>
      </c>
      <c r="AF205" s="44">
        <f t="shared" si="69"/>
        <v>0.15331340450201994</v>
      </c>
      <c r="AG205" s="16">
        <f t="shared" si="70"/>
        <v>6.7016268090040398</v>
      </c>
      <c r="AH205" s="16">
        <f t="shared" si="71"/>
        <v>6.0883731909959593</v>
      </c>
      <c r="AI205" s="49"/>
    </row>
    <row r="206" spans="1:35" x14ac:dyDescent="0.2">
      <c r="A206" s="14" t="s">
        <v>22</v>
      </c>
      <c r="B206" s="15">
        <v>41193</v>
      </c>
      <c r="C206" s="16">
        <v>6.15</v>
      </c>
      <c r="D206" s="16">
        <v>6.15</v>
      </c>
      <c r="E206" s="16">
        <v>6.23</v>
      </c>
      <c r="F206" s="16">
        <f t="shared" si="76"/>
        <v>-6.9999999999999396E-2</v>
      </c>
      <c r="G206" s="14" t="str">
        <f t="shared" si="77"/>
        <v/>
      </c>
      <c r="H206" s="14">
        <f t="shared" si="78"/>
        <v>6.9999999999999396E-2</v>
      </c>
      <c r="I206" s="16">
        <f t="shared" si="79"/>
        <v>15.789473684210421</v>
      </c>
      <c r="K206" s="46"/>
      <c r="L206" s="16">
        <f t="shared" si="80"/>
        <v>6.46</v>
      </c>
      <c r="M206" s="16">
        <f t="shared" si="62"/>
        <v>6.15</v>
      </c>
      <c r="N206" s="28">
        <f t="shared" si="63"/>
        <v>0</v>
      </c>
      <c r="O206" s="28">
        <f t="shared" si="65"/>
        <v>1.0752688172042795E-2</v>
      </c>
      <c r="P206" s="28">
        <f t="shared" si="66"/>
        <v>1.0752688172042795E-2</v>
      </c>
      <c r="Q206" s="28">
        <f t="shared" si="68"/>
        <v>4.0101201771030187E-2</v>
      </c>
      <c r="T206" s="47"/>
      <c r="U206" s="41">
        <f t="shared" si="72"/>
        <v>6.2771355268396478</v>
      </c>
      <c r="V206" s="16"/>
      <c r="W206" s="27">
        <f t="shared" si="73"/>
        <v>6.3765314946136762</v>
      </c>
      <c r="Y206" s="41">
        <f t="shared" si="74"/>
        <v>-9.9395967774028371E-2</v>
      </c>
      <c r="Z206" s="41">
        <f t="shared" si="75"/>
        <v>-6.0156470751304966E-2</v>
      </c>
      <c r="AD206" s="48"/>
      <c r="AE206" s="43">
        <f t="shared" si="67"/>
        <v>6.3684999999999992</v>
      </c>
      <c r="AF206" s="44">
        <f t="shared" si="69"/>
        <v>0.14745423018686171</v>
      </c>
      <c r="AG206" s="16">
        <f t="shared" si="70"/>
        <v>6.6634084603737227</v>
      </c>
      <c r="AH206" s="16">
        <f t="shared" si="71"/>
        <v>6.0735915396262756</v>
      </c>
      <c r="AI206" s="49"/>
    </row>
    <row r="207" spans="1:35" x14ac:dyDescent="0.2">
      <c r="A207" s="14" t="s">
        <v>22</v>
      </c>
      <c r="B207" s="15">
        <v>41194</v>
      </c>
      <c r="C207" s="16">
        <v>6.14</v>
      </c>
      <c r="D207" s="16">
        <v>6.08</v>
      </c>
      <c r="E207" s="16">
        <v>6.17</v>
      </c>
      <c r="F207" s="16">
        <f t="shared" si="76"/>
        <v>-1.0000000000000675E-2</v>
      </c>
      <c r="G207" s="14" t="str">
        <f t="shared" si="77"/>
        <v/>
      </c>
      <c r="H207" s="14">
        <f t="shared" si="78"/>
        <v>1.0000000000000675E-2</v>
      </c>
      <c r="I207" s="16">
        <f t="shared" si="79"/>
        <v>19.565217391304202</v>
      </c>
      <c r="K207" s="46"/>
      <c r="L207" s="16">
        <f t="shared" si="80"/>
        <v>6.46</v>
      </c>
      <c r="M207" s="16">
        <f t="shared" si="62"/>
        <v>6.14</v>
      </c>
      <c r="N207" s="28">
        <f t="shared" si="63"/>
        <v>0</v>
      </c>
      <c r="O207" s="28">
        <f t="shared" si="65"/>
        <v>0</v>
      </c>
      <c r="P207" s="28">
        <f t="shared" si="66"/>
        <v>0</v>
      </c>
      <c r="Q207" s="28">
        <f t="shared" si="68"/>
        <v>2.7577482605945051E-2</v>
      </c>
      <c r="T207" s="47"/>
      <c r="U207" s="41">
        <f t="shared" si="72"/>
        <v>6.2560377534797018</v>
      </c>
      <c r="V207" s="16"/>
      <c r="W207" s="27">
        <f t="shared" si="73"/>
        <v>6.3590106431608113</v>
      </c>
      <c r="Y207" s="41">
        <f t="shared" si="74"/>
        <v>-0.10297288968110951</v>
      </c>
      <c r="Z207" s="41">
        <f t="shared" si="75"/>
        <v>-6.4438112644285422E-2</v>
      </c>
      <c r="AD207" s="48"/>
      <c r="AE207" s="43">
        <f t="shared" si="67"/>
        <v>6.3380000000000001</v>
      </c>
      <c r="AF207" s="44">
        <f t="shared" si="69"/>
        <v>0.12706691150728425</v>
      </c>
      <c r="AG207" s="16">
        <f t="shared" si="70"/>
        <v>6.592133823014569</v>
      </c>
      <c r="AH207" s="16">
        <f t="shared" si="71"/>
        <v>6.0838661769854312</v>
      </c>
      <c r="AI207" s="49"/>
    </row>
    <row r="208" spans="1:35" x14ac:dyDescent="0.2">
      <c r="A208" s="14" t="s">
        <v>22</v>
      </c>
      <c r="B208" s="15">
        <v>41197</v>
      </c>
      <c r="C208" s="16">
        <v>6.14</v>
      </c>
      <c r="D208" s="16">
        <v>6.09</v>
      </c>
      <c r="E208" s="16">
        <v>6.16</v>
      </c>
      <c r="F208" s="16">
        <f t="shared" si="76"/>
        <v>0</v>
      </c>
      <c r="G208" s="14" t="str">
        <f t="shared" si="77"/>
        <v/>
      </c>
      <c r="H208" s="14" t="str">
        <f t="shared" si="78"/>
        <v/>
      </c>
      <c r="I208" s="16">
        <f t="shared" si="79"/>
        <v>11.904761904761699</v>
      </c>
      <c r="K208" s="46"/>
      <c r="L208" s="16">
        <f t="shared" si="80"/>
        <v>6.44</v>
      </c>
      <c r="M208" s="16">
        <f t="shared" ref="M208:M271" si="81">MIN(C195:C208)</f>
        <v>6.14</v>
      </c>
      <c r="N208" s="28">
        <f t="shared" ref="N208:N271" si="82">(C208-M208)/(L208-M208)</f>
        <v>0</v>
      </c>
      <c r="O208" s="28">
        <f t="shared" si="65"/>
        <v>0</v>
      </c>
      <c r="P208" s="28">
        <f t="shared" si="66"/>
        <v>0</v>
      </c>
      <c r="Q208" s="28">
        <f t="shared" si="68"/>
        <v>1.5053763440859912E-2</v>
      </c>
      <c r="T208" s="47"/>
      <c r="U208" s="41">
        <f t="shared" si="72"/>
        <v>6.2381857914059013</v>
      </c>
      <c r="V208" s="16"/>
      <c r="W208" s="27">
        <f t="shared" si="73"/>
        <v>6.3427876325563064</v>
      </c>
      <c r="Y208" s="41">
        <f t="shared" si="74"/>
        <v>-0.10460184115040505</v>
      </c>
      <c r="Z208" s="41">
        <f t="shared" si="75"/>
        <v>-6.8454485494897382E-2</v>
      </c>
      <c r="AD208" s="48"/>
      <c r="AE208" s="43">
        <f t="shared" si="67"/>
        <v>6.3165000000000004</v>
      </c>
      <c r="AF208" s="44">
        <f t="shared" si="69"/>
        <v>0.1222814376755524</v>
      </c>
      <c r="AG208" s="16">
        <f t="shared" si="70"/>
        <v>6.5610628753511051</v>
      </c>
      <c r="AH208" s="16">
        <f t="shared" si="71"/>
        <v>6.0719371246488958</v>
      </c>
      <c r="AI208" s="49"/>
    </row>
    <row r="209" spans="1:35" x14ac:dyDescent="0.2">
      <c r="A209" s="14" t="s">
        <v>22</v>
      </c>
      <c r="B209" s="15">
        <v>41198</v>
      </c>
      <c r="C209" s="16">
        <v>6.3</v>
      </c>
      <c r="D209" s="16">
        <v>6.11</v>
      </c>
      <c r="E209" s="16">
        <v>6.3</v>
      </c>
      <c r="F209" s="16">
        <f t="shared" si="76"/>
        <v>0.16000000000000014</v>
      </c>
      <c r="G209" s="14">
        <f t="shared" si="77"/>
        <v>0.16000000000000014</v>
      </c>
      <c r="H209" s="14" t="str">
        <f t="shared" si="78"/>
        <v/>
      </c>
      <c r="I209" s="16">
        <f t="shared" si="79"/>
        <v>37.499999999999915</v>
      </c>
      <c r="K209" s="46"/>
      <c r="L209" s="16">
        <f t="shared" si="80"/>
        <v>6.38</v>
      </c>
      <c r="M209" s="16">
        <f t="shared" si="81"/>
        <v>6.14</v>
      </c>
      <c r="N209" s="28">
        <f t="shared" si="82"/>
        <v>0.66666666666666663</v>
      </c>
      <c r="O209" s="28">
        <f t="shared" si="65"/>
        <v>0.22222222222222221</v>
      </c>
      <c r="P209" s="28">
        <f t="shared" si="66"/>
        <v>0.22222222222222221</v>
      </c>
      <c r="Q209" s="28">
        <f t="shared" si="68"/>
        <v>4.8745519713261562E-2</v>
      </c>
      <c r="T209" s="47"/>
      <c r="U209" s="41">
        <f t="shared" si="72"/>
        <v>6.2476956696511472</v>
      </c>
      <c r="V209" s="16"/>
      <c r="W209" s="27">
        <f t="shared" si="73"/>
        <v>6.3396181782928762</v>
      </c>
      <c r="Y209" s="41">
        <f t="shared" si="74"/>
        <v>-9.1922508641729017E-2</v>
      </c>
      <c r="Z209" s="41">
        <f t="shared" si="75"/>
        <v>-7.0801287809580546E-2</v>
      </c>
      <c r="AD209" s="48"/>
      <c r="AE209" s="43">
        <f t="shared" ref="AE209:AE272" si="83">AVERAGE(C190:C209)</f>
        <v>6.3064999999999998</v>
      </c>
      <c r="AF209" s="44">
        <f t="shared" si="69"/>
        <v>0.11481615739955768</v>
      </c>
      <c r="AG209" s="16">
        <f t="shared" si="70"/>
        <v>6.5361323147991151</v>
      </c>
      <c r="AH209" s="16">
        <f t="shared" si="71"/>
        <v>6.0768676852008845</v>
      </c>
      <c r="AI209" s="49"/>
    </row>
    <row r="210" spans="1:35" x14ac:dyDescent="0.2">
      <c r="A210" s="14" t="s">
        <v>22</v>
      </c>
      <c r="B210" s="15">
        <v>41199</v>
      </c>
      <c r="C210" s="16">
        <v>6.34</v>
      </c>
      <c r="D210" s="16">
        <v>6.22</v>
      </c>
      <c r="E210" s="16">
        <v>6.34</v>
      </c>
      <c r="F210" s="16">
        <f t="shared" si="76"/>
        <v>4.0000000000000036E-2</v>
      </c>
      <c r="G210" s="14">
        <f t="shared" si="77"/>
        <v>4.0000000000000036E-2</v>
      </c>
      <c r="H210" s="14" t="str">
        <f t="shared" si="78"/>
        <v/>
      </c>
      <c r="I210" s="16">
        <f t="shared" si="79"/>
        <v>46.296296296296283</v>
      </c>
      <c r="K210" s="46"/>
      <c r="L210" s="16">
        <f t="shared" si="80"/>
        <v>6.35</v>
      </c>
      <c r="M210" s="16">
        <f t="shared" si="81"/>
        <v>6.14</v>
      </c>
      <c r="N210" s="28">
        <f t="shared" si="82"/>
        <v>0.95238095238095344</v>
      </c>
      <c r="O210" s="28">
        <f t="shared" ref="O210:O273" si="84">AVERAGE(N208:N210)</f>
        <v>0.53968253968253999</v>
      </c>
      <c r="P210" s="28">
        <f t="shared" ref="P210:P273" si="85">O210</f>
        <v>0.53968253968253999</v>
      </c>
      <c r="Q210" s="28">
        <f t="shared" si="68"/>
        <v>0.15453149001536098</v>
      </c>
      <c r="T210" s="47"/>
      <c r="U210" s="41">
        <f t="shared" si="72"/>
        <v>6.2618963358586628</v>
      </c>
      <c r="V210" s="16"/>
      <c r="W210" s="27">
        <f t="shared" si="73"/>
        <v>6.3396464613822925</v>
      </c>
      <c r="Y210" s="41">
        <f t="shared" si="74"/>
        <v>-7.7750125523629698E-2</v>
      </c>
      <c r="Z210" s="41">
        <f t="shared" si="75"/>
        <v>-7.1496171580985465E-2</v>
      </c>
      <c r="AD210" s="48"/>
      <c r="AE210" s="43">
        <f t="shared" si="83"/>
        <v>6.3014999999999999</v>
      </c>
      <c r="AF210" s="44">
        <f t="shared" si="69"/>
        <v>0.11100788260299355</v>
      </c>
      <c r="AG210" s="16">
        <f t="shared" si="70"/>
        <v>6.5235157652059872</v>
      </c>
      <c r="AH210" s="16">
        <f t="shared" si="71"/>
        <v>6.0794842347940126</v>
      </c>
      <c r="AI210" s="49"/>
    </row>
    <row r="211" spans="1:35" x14ac:dyDescent="0.2">
      <c r="A211" s="14" t="s">
        <v>22</v>
      </c>
      <c r="B211" s="15">
        <v>41200</v>
      </c>
      <c r="C211" s="16">
        <v>6.33</v>
      </c>
      <c r="D211" s="16">
        <v>6.25</v>
      </c>
      <c r="E211" s="16">
        <v>6.34</v>
      </c>
      <c r="F211" s="16">
        <f t="shared" si="76"/>
        <v>-9.9999999999997868E-3</v>
      </c>
      <c r="G211" s="14" t="str">
        <f t="shared" si="77"/>
        <v/>
      </c>
      <c r="H211" s="14">
        <f t="shared" si="78"/>
        <v>9.9999999999997868E-3</v>
      </c>
      <c r="I211" s="16">
        <f t="shared" si="79"/>
        <v>48.076923076923109</v>
      </c>
      <c r="K211" s="46"/>
      <c r="L211" s="16">
        <f t="shared" si="80"/>
        <v>6.34</v>
      </c>
      <c r="M211" s="16">
        <f t="shared" si="81"/>
        <v>6.14</v>
      </c>
      <c r="N211" s="28">
        <f t="shared" si="82"/>
        <v>0.95000000000000107</v>
      </c>
      <c r="O211" s="28">
        <f t="shared" si="84"/>
        <v>0.85634920634920697</v>
      </c>
      <c r="P211" s="28">
        <f t="shared" si="85"/>
        <v>0.85634920634920697</v>
      </c>
      <c r="Q211" s="28">
        <f t="shared" si="68"/>
        <v>0.32365079365079386</v>
      </c>
      <c r="T211" s="47"/>
      <c r="U211" s="41">
        <f t="shared" si="72"/>
        <v>6.2723738226496373</v>
      </c>
      <c r="V211" s="16"/>
      <c r="W211" s="27">
        <f t="shared" si="73"/>
        <v>6.3389319086873073</v>
      </c>
      <c r="Y211" s="41">
        <f t="shared" si="74"/>
        <v>-6.6558086037669995E-2</v>
      </c>
      <c r="Z211" s="41">
        <f t="shared" si="75"/>
        <v>-7.1002363026653914E-2</v>
      </c>
      <c r="AD211" s="48"/>
      <c r="AE211" s="43">
        <f t="shared" si="83"/>
        <v>6.2965</v>
      </c>
      <c r="AF211" s="44">
        <f t="shared" si="69"/>
        <v>0.10729748366108127</v>
      </c>
      <c r="AG211" s="16">
        <f t="shared" si="70"/>
        <v>6.5110949673221628</v>
      </c>
      <c r="AH211" s="16">
        <f t="shared" si="71"/>
        <v>6.0819050326778372</v>
      </c>
      <c r="AI211" s="49"/>
    </row>
    <row r="212" spans="1:35" x14ac:dyDescent="0.2">
      <c r="A212" s="14" t="s">
        <v>22</v>
      </c>
      <c r="B212" s="15">
        <v>41201</v>
      </c>
      <c r="C212" s="16">
        <v>6.26</v>
      </c>
      <c r="D212" s="16">
        <v>6.25</v>
      </c>
      <c r="E212" s="16">
        <v>6.35</v>
      </c>
      <c r="F212" s="16">
        <f t="shared" si="76"/>
        <v>-7.0000000000000284E-2</v>
      </c>
      <c r="G212" s="14" t="str">
        <f t="shared" si="77"/>
        <v/>
      </c>
      <c r="H212" s="14">
        <f t="shared" si="78"/>
        <v>7.0000000000000284E-2</v>
      </c>
      <c r="I212" s="16">
        <f t="shared" si="79"/>
        <v>51.020408163265294</v>
      </c>
      <c r="K212" s="46"/>
      <c r="L212" s="16">
        <f t="shared" si="80"/>
        <v>6.34</v>
      </c>
      <c r="M212" s="16">
        <f t="shared" si="81"/>
        <v>6.14</v>
      </c>
      <c r="N212" s="28">
        <f t="shared" si="82"/>
        <v>0.6</v>
      </c>
      <c r="O212" s="28">
        <f t="shared" si="84"/>
        <v>0.83412698412698483</v>
      </c>
      <c r="P212" s="28">
        <f t="shared" si="85"/>
        <v>0.83412698412698483</v>
      </c>
      <c r="Q212" s="28">
        <f t="shared" si="68"/>
        <v>0.49047619047619079</v>
      </c>
      <c r="T212" s="47"/>
      <c r="U212" s="41">
        <f t="shared" si="72"/>
        <v>6.2704701576266162</v>
      </c>
      <c r="V212" s="16"/>
      <c r="W212" s="27">
        <f t="shared" si="73"/>
        <v>6.3330851006363957</v>
      </c>
      <c r="Y212" s="41">
        <f t="shared" si="74"/>
        <v>-6.2614943009779545E-2</v>
      </c>
      <c r="Z212" s="41">
        <f t="shared" si="75"/>
        <v>-7.0163621024966483E-2</v>
      </c>
      <c r="AD212" s="48"/>
      <c r="AE212" s="43">
        <f t="shared" si="83"/>
        <v>6.2825000000000006</v>
      </c>
      <c r="AF212" s="44">
        <f t="shared" si="69"/>
        <v>9.1753746517512835E-2</v>
      </c>
      <c r="AG212" s="16">
        <f t="shared" si="70"/>
        <v>6.4660074930350264</v>
      </c>
      <c r="AH212" s="16">
        <f t="shared" si="71"/>
        <v>6.0989925069649749</v>
      </c>
      <c r="AI212" s="49"/>
    </row>
    <row r="213" spans="1:35" x14ac:dyDescent="0.2">
      <c r="A213" s="14" t="s">
        <v>22</v>
      </c>
      <c r="B213" s="15">
        <v>41204</v>
      </c>
      <c r="C213" s="16">
        <v>6.28</v>
      </c>
      <c r="D213" s="16">
        <v>6.2</v>
      </c>
      <c r="E213" s="16">
        <v>6.29</v>
      </c>
      <c r="F213" s="16">
        <f t="shared" si="76"/>
        <v>2.0000000000000462E-2</v>
      </c>
      <c r="G213" s="14">
        <f t="shared" si="77"/>
        <v>2.0000000000000462E-2</v>
      </c>
      <c r="H213" s="14" t="str">
        <f t="shared" si="78"/>
        <v/>
      </c>
      <c r="I213" s="16">
        <f t="shared" si="79"/>
        <v>52.941176470588267</v>
      </c>
      <c r="K213" s="46"/>
      <c r="L213" s="16">
        <f t="shared" si="80"/>
        <v>6.34</v>
      </c>
      <c r="M213" s="16">
        <f t="shared" si="81"/>
        <v>6.14</v>
      </c>
      <c r="N213" s="28">
        <f t="shared" si="82"/>
        <v>0.70000000000000218</v>
      </c>
      <c r="O213" s="28">
        <f t="shared" si="84"/>
        <v>0.75000000000000122</v>
      </c>
      <c r="P213" s="28">
        <f t="shared" si="85"/>
        <v>0.75000000000000122</v>
      </c>
      <c r="Q213" s="28">
        <f t="shared" si="68"/>
        <v>0.64047619047619109</v>
      </c>
      <c r="T213" s="47"/>
      <c r="U213" s="41">
        <f t="shared" si="72"/>
        <v>6.2719362872225215</v>
      </c>
      <c r="V213" s="16"/>
      <c r="W213" s="27">
        <f t="shared" si="73"/>
        <v>6.3291528709596259</v>
      </c>
      <c r="Y213" s="41">
        <f t="shared" si="74"/>
        <v>-5.7216583737104365E-2</v>
      </c>
      <c r="Z213" s="41">
        <f t="shared" si="75"/>
        <v>-6.8868917296180276E-2</v>
      </c>
      <c r="AD213" s="48"/>
      <c r="AE213" s="43">
        <f t="shared" si="83"/>
        <v>6.2755000000000001</v>
      </c>
      <c r="AF213" s="44">
        <f t="shared" si="69"/>
        <v>8.6166989038726452E-2</v>
      </c>
      <c r="AG213" s="16">
        <f t="shared" si="70"/>
        <v>6.447833978077453</v>
      </c>
      <c r="AH213" s="16">
        <f t="shared" si="71"/>
        <v>6.1031660219225472</v>
      </c>
      <c r="AI213" s="49"/>
    </row>
    <row r="214" spans="1:35" x14ac:dyDescent="0.2">
      <c r="A214" s="14" t="s">
        <v>22</v>
      </c>
      <c r="B214" s="15">
        <v>41205</v>
      </c>
      <c r="C214" s="16">
        <v>6.2</v>
      </c>
      <c r="D214" s="16">
        <v>6.16</v>
      </c>
      <c r="E214" s="16">
        <v>6.27</v>
      </c>
      <c r="F214" s="16">
        <f t="shared" si="76"/>
        <v>-8.0000000000000071E-2</v>
      </c>
      <c r="G214" s="14" t="str">
        <f t="shared" si="77"/>
        <v/>
      </c>
      <c r="H214" s="14">
        <f t="shared" si="78"/>
        <v>8.0000000000000071E-2</v>
      </c>
      <c r="I214" s="16">
        <f t="shared" si="79"/>
        <v>47.368421052631554</v>
      </c>
      <c r="K214" s="46"/>
      <c r="L214" s="16">
        <f t="shared" si="80"/>
        <v>6.34</v>
      </c>
      <c r="M214" s="16">
        <f t="shared" si="81"/>
        <v>6.14</v>
      </c>
      <c r="N214" s="28">
        <f t="shared" si="82"/>
        <v>0.30000000000000221</v>
      </c>
      <c r="O214" s="28">
        <f t="shared" si="84"/>
        <v>0.53333333333333477</v>
      </c>
      <c r="P214" s="28">
        <f t="shared" si="85"/>
        <v>0.53333333333333477</v>
      </c>
      <c r="Q214" s="28">
        <f t="shared" ref="Q214:Q277" si="86">AVERAGE(P210:P214)</f>
        <v>0.7026984126984136</v>
      </c>
      <c r="T214" s="47"/>
      <c r="U214" s="41">
        <f t="shared" si="72"/>
        <v>6.2608691661113642</v>
      </c>
      <c r="V214" s="16"/>
      <c r="W214" s="27">
        <f t="shared" si="73"/>
        <v>6.3195859916292836</v>
      </c>
      <c r="Y214" s="41">
        <f t="shared" si="74"/>
        <v>-5.8716825517919347E-2</v>
      </c>
      <c r="Z214" s="41">
        <f t="shared" si="75"/>
        <v>-6.7853708118354186E-2</v>
      </c>
      <c r="AD214" s="48"/>
      <c r="AE214" s="43">
        <f t="shared" si="83"/>
        <v>6.2625000000000011</v>
      </c>
      <c r="AF214" s="44">
        <f t="shared" si="69"/>
        <v>7.6411713761700181E-2</v>
      </c>
      <c r="AG214" s="16">
        <f t="shared" si="70"/>
        <v>6.4153234275234015</v>
      </c>
      <c r="AH214" s="16">
        <f t="shared" si="71"/>
        <v>6.1096765724766007</v>
      </c>
      <c r="AI214" s="49"/>
    </row>
    <row r="215" spans="1:35" x14ac:dyDescent="0.2">
      <c r="A215" s="14" t="s">
        <v>22</v>
      </c>
      <c r="B215" s="15">
        <v>41206</v>
      </c>
      <c r="C215" s="16">
        <v>6.28</v>
      </c>
      <c r="D215" s="16">
        <v>6.18</v>
      </c>
      <c r="E215" s="16">
        <v>6.3</v>
      </c>
      <c r="F215" s="16">
        <f t="shared" si="76"/>
        <v>8.0000000000000071E-2</v>
      </c>
      <c r="G215" s="14">
        <f t="shared" si="77"/>
        <v>8.0000000000000071E-2</v>
      </c>
      <c r="H215" s="14" t="str">
        <f t="shared" si="78"/>
        <v/>
      </c>
      <c r="I215" s="16">
        <f t="shared" si="79"/>
        <v>52.380952380952401</v>
      </c>
      <c r="K215" s="46"/>
      <c r="L215" s="16">
        <f t="shared" si="80"/>
        <v>6.34</v>
      </c>
      <c r="M215" s="16">
        <f t="shared" si="81"/>
        <v>6.14</v>
      </c>
      <c r="N215" s="28">
        <f t="shared" si="82"/>
        <v>0.70000000000000218</v>
      </c>
      <c r="O215" s="28">
        <f t="shared" si="84"/>
        <v>0.56666666666666887</v>
      </c>
      <c r="P215" s="28">
        <f t="shared" si="85"/>
        <v>0.56666666666666887</v>
      </c>
      <c r="Q215" s="28">
        <f t="shared" si="86"/>
        <v>0.70809523809523933</v>
      </c>
      <c r="T215" s="47"/>
      <c r="U215" s="41">
        <f t="shared" si="72"/>
        <v>6.2638123713249998</v>
      </c>
      <c r="V215" s="16"/>
      <c r="W215" s="27">
        <f t="shared" si="73"/>
        <v>6.3166536959530406</v>
      </c>
      <c r="Y215" s="41">
        <f t="shared" si="74"/>
        <v>-5.2841324628040809E-2</v>
      </c>
      <c r="Z215" s="41">
        <f t="shared" si="75"/>
        <v>-6.6352469769322853E-2</v>
      </c>
      <c r="AD215" s="48"/>
      <c r="AE215" s="43">
        <f t="shared" si="83"/>
        <v>6.2545000000000011</v>
      </c>
      <c r="AF215" s="44">
        <f t="shared" si="69"/>
        <v>6.4921105967165979E-2</v>
      </c>
      <c r="AG215" s="16">
        <f t="shared" si="70"/>
        <v>6.3843422119343334</v>
      </c>
      <c r="AH215" s="16">
        <f t="shared" si="71"/>
        <v>6.1246577880656687</v>
      </c>
      <c r="AI215" s="49"/>
    </row>
    <row r="216" spans="1:35" x14ac:dyDescent="0.2">
      <c r="A216" s="14" t="s">
        <v>22</v>
      </c>
      <c r="B216" s="15">
        <v>41207</v>
      </c>
      <c r="C216" s="16">
        <v>6.2</v>
      </c>
      <c r="D216" s="16">
        <v>6.15</v>
      </c>
      <c r="E216" s="16">
        <v>6.28</v>
      </c>
      <c r="F216" s="16">
        <f t="shared" si="76"/>
        <v>-8.0000000000000071E-2</v>
      </c>
      <c r="G216" s="14" t="str">
        <f t="shared" si="77"/>
        <v/>
      </c>
      <c r="H216" s="14">
        <f t="shared" si="78"/>
        <v>8.0000000000000071E-2</v>
      </c>
      <c r="I216" s="16">
        <f t="shared" si="79"/>
        <v>44.927536231884105</v>
      </c>
      <c r="K216" s="46"/>
      <c r="L216" s="16">
        <f t="shared" si="80"/>
        <v>6.34</v>
      </c>
      <c r="M216" s="16">
        <f t="shared" si="81"/>
        <v>6.14</v>
      </c>
      <c r="N216" s="28">
        <f t="shared" si="82"/>
        <v>0.30000000000000221</v>
      </c>
      <c r="O216" s="28">
        <f t="shared" si="84"/>
        <v>0.43333333333333557</v>
      </c>
      <c r="P216" s="28">
        <f t="shared" si="85"/>
        <v>0.43333333333333557</v>
      </c>
      <c r="Q216" s="28">
        <f t="shared" si="86"/>
        <v>0.62349206349206499</v>
      </c>
      <c r="T216" s="47"/>
      <c r="U216" s="41">
        <f t="shared" si="72"/>
        <v>6.2539950834288458</v>
      </c>
      <c r="V216" s="16"/>
      <c r="W216" s="27">
        <f t="shared" si="73"/>
        <v>6.3080126814380009</v>
      </c>
      <c r="Y216" s="41">
        <f t="shared" si="74"/>
        <v>-5.4017598009155066E-2</v>
      </c>
      <c r="Z216" s="41">
        <f t="shared" si="75"/>
        <v>-6.5118982593306077E-2</v>
      </c>
      <c r="AD216" s="48"/>
      <c r="AE216" s="43">
        <f t="shared" si="83"/>
        <v>6.2455000000000007</v>
      </c>
      <c r="AF216" s="44">
        <f t="shared" si="69"/>
        <v>5.911641058115754E-2</v>
      </c>
      <c r="AG216" s="16">
        <f t="shared" si="70"/>
        <v>6.3637328211623156</v>
      </c>
      <c r="AH216" s="16">
        <f t="shared" si="71"/>
        <v>6.1272671788376858</v>
      </c>
      <c r="AI216" s="49"/>
    </row>
    <row r="217" spans="1:35" x14ac:dyDescent="0.2">
      <c r="A217" s="14" t="s">
        <v>22</v>
      </c>
      <c r="B217" s="15">
        <v>41208</v>
      </c>
      <c r="C217" s="16">
        <v>6.15</v>
      </c>
      <c r="D217" s="16">
        <v>6.12</v>
      </c>
      <c r="E217" s="16">
        <v>6.16</v>
      </c>
      <c r="F217" s="16">
        <f t="shared" si="76"/>
        <v>-4.9999999999999822E-2</v>
      </c>
      <c r="G217" s="14" t="str">
        <f t="shared" si="77"/>
        <v/>
      </c>
      <c r="H217" s="14">
        <f t="shared" si="78"/>
        <v>4.9999999999999822E-2</v>
      </c>
      <c r="I217" s="16">
        <f t="shared" si="79"/>
        <v>44.285714285714285</v>
      </c>
      <c r="K217" s="46"/>
      <c r="L217" s="16">
        <f t="shared" si="80"/>
        <v>6.34</v>
      </c>
      <c r="M217" s="16">
        <f t="shared" si="81"/>
        <v>6.14</v>
      </c>
      <c r="N217" s="28">
        <f t="shared" si="82"/>
        <v>5.0000000000003333E-2</v>
      </c>
      <c r="O217" s="28">
        <f t="shared" si="84"/>
        <v>0.35000000000000259</v>
      </c>
      <c r="P217" s="28">
        <f t="shared" si="85"/>
        <v>0.35000000000000259</v>
      </c>
      <c r="Q217" s="28">
        <f t="shared" si="86"/>
        <v>0.52666666666666861</v>
      </c>
      <c r="T217" s="47"/>
      <c r="U217" s="41">
        <f t="shared" si="72"/>
        <v>6.237995839824408</v>
      </c>
      <c r="V217" s="16"/>
      <c r="W217" s="27">
        <f t="shared" si="73"/>
        <v>6.2963080383685197</v>
      </c>
      <c r="Y217" s="41">
        <f t="shared" si="74"/>
        <v>-5.8312198544111737E-2</v>
      </c>
      <c r="Z217" s="41">
        <f t="shared" si="75"/>
        <v>-6.4438304188386641E-2</v>
      </c>
      <c r="AD217" s="48"/>
      <c r="AE217" s="43">
        <f t="shared" si="83"/>
        <v>6.2355000000000009</v>
      </c>
      <c r="AF217" s="44">
        <f t="shared" si="69"/>
        <v>5.7486955041991895E-2</v>
      </c>
      <c r="AG217" s="16">
        <f t="shared" si="70"/>
        <v>6.3504739100839851</v>
      </c>
      <c r="AH217" s="16">
        <f t="shared" si="71"/>
        <v>6.1205260899160168</v>
      </c>
      <c r="AI217" s="49"/>
    </row>
    <row r="218" spans="1:35" x14ac:dyDescent="0.2">
      <c r="A218" s="14" t="s">
        <v>22</v>
      </c>
      <c r="B218" s="15">
        <v>41211</v>
      </c>
      <c r="C218" s="16">
        <v>6.2</v>
      </c>
      <c r="D218" s="16">
        <v>6.16</v>
      </c>
      <c r="E218" s="16">
        <v>6.22</v>
      </c>
      <c r="F218" s="16">
        <f t="shared" si="76"/>
        <v>4.9999999999999822E-2</v>
      </c>
      <c r="G218" s="14">
        <f t="shared" si="77"/>
        <v>4.9999999999999822E-2</v>
      </c>
      <c r="H218" s="14" t="str">
        <f t="shared" si="78"/>
        <v/>
      </c>
      <c r="I218" s="16">
        <f t="shared" si="79"/>
        <v>47.297297297297298</v>
      </c>
      <c r="K218" s="46"/>
      <c r="L218" s="16">
        <f t="shared" si="80"/>
        <v>6.34</v>
      </c>
      <c r="M218" s="16">
        <f t="shared" si="81"/>
        <v>6.14</v>
      </c>
      <c r="N218" s="28">
        <f t="shared" si="82"/>
        <v>0.30000000000000221</v>
      </c>
      <c r="O218" s="28">
        <f t="shared" si="84"/>
        <v>0.21666666666666923</v>
      </c>
      <c r="P218" s="28">
        <f t="shared" si="85"/>
        <v>0.21666666666666923</v>
      </c>
      <c r="Q218" s="28">
        <f t="shared" si="86"/>
        <v>0.42000000000000226</v>
      </c>
      <c r="T218" s="47"/>
      <c r="U218" s="41">
        <f t="shared" si="72"/>
        <v>6.232150326005268</v>
      </c>
      <c r="V218" s="16"/>
      <c r="W218" s="27">
        <f t="shared" si="73"/>
        <v>6.2891741096004807</v>
      </c>
      <c r="Y218" s="41">
        <f t="shared" si="74"/>
        <v>-5.7023783595212763E-2</v>
      </c>
      <c r="Z218" s="41">
        <f t="shared" si="75"/>
        <v>-6.3696852129069254E-2</v>
      </c>
      <c r="AD218" s="48"/>
      <c r="AE218" s="43">
        <f t="shared" si="83"/>
        <v>6.2330000000000014</v>
      </c>
      <c r="AF218" s="44">
        <f t="shared" si="69"/>
        <v>5.7887822553625186E-2</v>
      </c>
      <c r="AG218" s="16">
        <f t="shared" si="70"/>
        <v>6.3487756451072519</v>
      </c>
      <c r="AH218" s="16">
        <f t="shared" si="71"/>
        <v>6.117224354892751</v>
      </c>
      <c r="AI218" s="49"/>
    </row>
    <row r="219" spans="1:35" x14ac:dyDescent="0.2">
      <c r="A219" s="14" t="s">
        <v>22</v>
      </c>
      <c r="B219" s="15">
        <v>41212</v>
      </c>
      <c r="C219" s="16">
        <v>6.17</v>
      </c>
      <c r="D219" s="16">
        <v>6.1</v>
      </c>
      <c r="E219" s="16">
        <v>6.22</v>
      </c>
      <c r="F219" s="16">
        <f t="shared" si="76"/>
        <v>-3.0000000000000249E-2</v>
      </c>
      <c r="G219" s="14" t="str">
        <f t="shared" si="77"/>
        <v/>
      </c>
      <c r="H219" s="14">
        <f t="shared" si="78"/>
        <v>3.0000000000000249E-2</v>
      </c>
      <c r="I219" s="16">
        <f t="shared" si="79"/>
        <v>46.666666666666679</v>
      </c>
      <c r="K219" s="46"/>
      <c r="L219" s="16">
        <f t="shared" si="80"/>
        <v>6.34</v>
      </c>
      <c r="M219" s="16">
        <f t="shared" si="81"/>
        <v>6.14</v>
      </c>
      <c r="N219" s="28">
        <f t="shared" si="82"/>
        <v>0.1500000000000011</v>
      </c>
      <c r="O219" s="28">
        <f t="shared" si="84"/>
        <v>0.16666666666666888</v>
      </c>
      <c r="P219" s="28">
        <f t="shared" si="85"/>
        <v>0.16666666666666888</v>
      </c>
      <c r="Q219" s="28">
        <f t="shared" si="86"/>
        <v>0.34666666666666901</v>
      </c>
      <c r="T219" s="47"/>
      <c r="U219" s="41">
        <f t="shared" si="72"/>
        <v>6.2225887373890725</v>
      </c>
      <c r="V219" s="16"/>
      <c r="W219" s="27">
        <f t="shared" si="73"/>
        <v>6.2803463977782235</v>
      </c>
      <c r="Y219" s="41">
        <f t="shared" si="74"/>
        <v>-5.7757660389150978E-2</v>
      </c>
      <c r="Z219" s="41">
        <f t="shared" si="75"/>
        <v>-6.3102932955077434E-2</v>
      </c>
      <c r="AD219" s="48"/>
      <c r="AE219" s="43">
        <f t="shared" si="83"/>
        <v>6.229000000000001</v>
      </c>
      <c r="AF219" s="44">
        <f t="shared" si="69"/>
        <v>5.9321159799855541E-2</v>
      </c>
      <c r="AG219" s="16">
        <f t="shared" si="70"/>
        <v>6.3476423195997125</v>
      </c>
      <c r="AH219" s="16">
        <f t="shared" si="71"/>
        <v>6.1103576804002895</v>
      </c>
      <c r="AI219" s="49"/>
    </row>
    <row r="220" spans="1:35" x14ac:dyDescent="0.2">
      <c r="A220" s="14" t="s">
        <v>22</v>
      </c>
      <c r="B220" s="15">
        <v>41213</v>
      </c>
      <c r="C220" s="16">
        <v>6.19</v>
      </c>
      <c r="D220" s="16">
        <v>6.16</v>
      </c>
      <c r="E220" s="16">
        <v>6.22</v>
      </c>
      <c r="F220" s="16">
        <f t="shared" si="76"/>
        <v>2.0000000000000462E-2</v>
      </c>
      <c r="G220" s="14">
        <f t="shared" si="77"/>
        <v>2.0000000000000462E-2</v>
      </c>
      <c r="H220" s="14" t="str">
        <f t="shared" si="78"/>
        <v/>
      </c>
      <c r="I220" s="16">
        <f t="shared" si="79"/>
        <v>52.857142857142854</v>
      </c>
      <c r="K220" s="46"/>
      <c r="L220" s="16">
        <f t="shared" si="80"/>
        <v>6.34</v>
      </c>
      <c r="M220" s="16">
        <f t="shared" si="81"/>
        <v>6.14</v>
      </c>
      <c r="N220" s="28">
        <f t="shared" si="82"/>
        <v>0.25000000000000333</v>
      </c>
      <c r="O220" s="28">
        <f t="shared" si="84"/>
        <v>0.23333333333333553</v>
      </c>
      <c r="P220" s="28">
        <f t="shared" si="85"/>
        <v>0.23333333333333553</v>
      </c>
      <c r="Q220" s="28">
        <f t="shared" si="86"/>
        <v>0.28000000000000236</v>
      </c>
      <c r="T220" s="47"/>
      <c r="U220" s="41">
        <f t="shared" si="72"/>
        <v>6.2175750854830616</v>
      </c>
      <c r="V220" s="16"/>
      <c r="W220" s="27">
        <f t="shared" si="73"/>
        <v>6.2736540720168739</v>
      </c>
      <c r="Y220" s="41">
        <f t="shared" si="74"/>
        <v>-5.6078986533812269E-2</v>
      </c>
      <c r="Z220" s="41">
        <f t="shared" si="75"/>
        <v>-6.2400538312950921E-2</v>
      </c>
      <c r="AD220" s="48"/>
      <c r="AE220" s="43">
        <f t="shared" si="83"/>
        <v>6.2270000000000012</v>
      </c>
      <c r="AF220" s="44">
        <f t="shared" si="69"/>
        <v>5.9924953066314506E-2</v>
      </c>
      <c r="AG220" s="16">
        <f t="shared" si="70"/>
        <v>6.34684990613263</v>
      </c>
      <c r="AH220" s="16">
        <f t="shared" si="71"/>
        <v>6.1071500938673724</v>
      </c>
      <c r="AI220" s="49"/>
    </row>
    <row r="221" spans="1:35" x14ac:dyDescent="0.2">
      <c r="A221" s="14" t="s">
        <v>22</v>
      </c>
      <c r="B221" s="15">
        <v>41214</v>
      </c>
      <c r="C221" s="16">
        <v>6.19</v>
      </c>
      <c r="D221" s="16">
        <v>6.15</v>
      </c>
      <c r="E221" s="16">
        <v>6.23</v>
      </c>
      <c r="F221" s="16">
        <f t="shared" si="76"/>
        <v>0</v>
      </c>
      <c r="G221" s="14" t="str">
        <f t="shared" si="77"/>
        <v/>
      </c>
      <c r="H221" s="14" t="str">
        <f t="shared" si="78"/>
        <v/>
      </c>
      <c r="I221" s="16">
        <f t="shared" si="79"/>
        <v>53.623188405797137</v>
      </c>
      <c r="K221" s="46"/>
      <c r="L221" s="16">
        <f t="shared" si="80"/>
        <v>6.34</v>
      </c>
      <c r="M221" s="16">
        <f t="shared" si="81"/>
        <v>6.14</v>
      </c>
      <c r="N221" s="28">
        <f t="shared" si="82"/>
        <v>0.25000000000000333</v>
      </c>
      <c r="O221" s="28">
        <f t="shared" si="84"/>
        <v>0.21666666666666926</v>
      </c>
      <c r="P221" s="28">
        <f t="shared" si="85"/>
        <v>0.21666666666666926</v>
      </c>
      <c r="Q221" s="28">
        <f t="shared" si="86"/>
        <v>0.23666666666666908</v>
      </c>
      <c r="T221" s="47"/>
      <c r="U221" s="41">
        <f t="shared" si="72"/>
        <v>6.2133327646395138</v>
      </c>
      <c r="V221" s="16"/>
      <c r="W221" s="27">
        <f t="shared" si="73"/>
        <v>6.2674574740896984</v>
      </c>
      <c r="Y221" s="41">
        <f t="shared" si="74"/>
        <v>-5.412470945018466E-2</v>
      </c>
      <c r="Z221" s="41">
        <f t="shared" si="75"/>
        <v>-6.1572955426674299E-2</v>
      </c>
      <c r="AD221" s="48"/>
      <c r="AE221" s="43">
        <f t="shared" si="83"/>
        <v>6.2240000000000011</v>
      </c>
      <c r="AF221" s="44">
        <f t="shared" si="69"/>
        <v>6.0199667773169603E-2</v>
      </c>
      <c r="AG221" s="16">
        <f t="shared" si="70"/>
        <v>6.3443993355463402</v>
      </c>
      <c r="AH221" s="16">
        <f t="shared" si="71"/>
        <v>6.103600664453662</v>
      </c>
      <c r="AI221" s="49"/>
    </row>
    <row r="222" spans="1:35" x14ac:dyDescent="0.2">
      <c r="A222" s="14" t="s">
        <v>22</v>
      </c>
      <c r="B222" s="15">
        <v>41215</v>
      </c>
      <c r="C222" s="16">
        <v>6.25</v>
      </c>
      <c r="D222" s="16">
        <v>6.17</v>
      </c>
      <c r="E222" s="16">
        <v>6.26</v>
      </c>
      <c r="F222" s="16">
        <f t="shared" si="76"/>
        <v>5.9999999999999609E-2</v>
      </c>
      <c r="G222" s="14">
        <f t="shared" si="77"/>
        <v>5.9999999999999609E-2</v>
      </c>
      <c r="H222" s="14" t="str">
        <f t="shared" si="78"/>
        <v/>
      </c>
      <c r="I222" s="16">
        <f t="shared" si="79"/>
        <v>57.33333333333335</v>
      </c>
      <c r="K222" s="46"/>
      <c r="L222" s="16">
        <f t="shared" si="80"/>
        <v>6.34</v>
      </c>
      <c r="M222" s="16">
        <f t="shared" si="81"/>
        <v>6.15</v>
      </c>
      <c r="N222" s="28">
        <f t="shared" si="82"/>
        <v>0.52631578947368374</v>
      </c>
      <c r="O222" s="28">
        <f t="shared" si="84"/>
        <v>0.34210526315789674</v>
      </c>
      <c r="P222" s="28">
        <f t="shared" si="85"/>
        <v>0.34210526315789674</v>
      </c>
      <c r="Q222" s="28">
        <f t="shared" si="86"/>
        <v>0.2350877192982479</v>
      </c>
      <c r="T222" s="47"/>
      <c r="U222" s="41">
        <f t="shared" si="72"/>
        <v>6.2189738777718961</v>
      </c>
      <c r="V222" s="16"/>
      <c r="W222" s="27">
        <f t="shared" si="73"/>
        <v>6.2661643278608317</v>
      </c>
      <c r="Y222" s="41">
        <f t="shared" si="74"/>
        <v>-4.7190450088935521E-2</v>
      </c>
      <c r="Z222" s="41">
        <f t="shared" si="75"/>
        <v>-6.0134704892900417E-2</v>
      </c>
      <c r="AD222" s="48"/>
      <c r="AE222" s="43">
        <f t="shared" si="83"/>
        <v>6.2230000000000008</v>
      </c>
      <c r="AF222" s="44">
        <f t="shared" si="69"/>
        <v>5.9590267661758303E-2</v>
      </c>
      <c r="AG222" s="16">
        <f t="shared" si="70"/>
        <v>6.342180535323517</v>
      </c>
      <c r="AH222" s="16">
        <f t="shared" si="71"/>
        <v>6.1038194646764845</v>
      </c>
      <c r="AI222" s="49"/>
    </row>
    <row r="223" spans="1:35" x14ac:dyDescent="0.2">
      <c r="A223" s="14" t="s">
        <v>22</v>
      </c>
      <c r="B223" s="15">
        <v>41218</v>
      </c>
      <c r="C223" s="16">
        <v>6.3</v>
      </c>
      <c r="D223" s="16">
        <v>6.18</v>
      </c>
      <c r="E223" s="16">
        <v>6.3</v>
      </c>
      <c r="F223" s="16">
        <f t="shared" si="76"/>
        <v>4.9999999999999822E-2</v>
      </c>
      <c r="G223" s="14">
        <f t="shared" si="77"/>
        <v>4.9999999999999822E-2</v>
      </c>
      <c r="H223" s="14" t="str">
        <f t="shared" si="78"/>
        <v/>
      </c>
      <c r="I223" s="16">
        <f t="shared" si="79"/>
        <v>50</v>
      </c>
      <c r="K223" s="46"/>
      <c r="L223" s="16">
        <f t="shared" si="80"/>
        <v>6.34</v>
      </c>
      <c r="M223" s="16">
        <f t="shared" si="81"/>
        <v>6.15</v>
      </c>
      <c r="N223" s="28">
        <f t="shared" si="82"/>
        <v>0.78947368421052555</v>
      </c>
      <c r="O223" s="28">
        <f t="shared" si="84"/>
        <v>0.52192982456140424</v>
      </c>
      <c r="P223" s="28">
        <f t="shared" si="85"/>
        <v>0.52192982456140424</v>
      </c>
      <c r="Q223" s="28">
        <f t="shared" si="86"/>
        <v>0.29614035087719498</v>
      </c>
      <c r="T223" s="47"/>
      <c r="U223" s="41">
        <f t="shared" si="72"/>
        <v>6.2314394350377587</v>
      </c>
      <c r="V223" s="16"/>
      <c r="W223" s="27">
        <f t="shared" si="73"/>
        <v>6.2686706739452145</v>
      </c>
      <c r="Y223" s="41">
        <f t="shared" si="74"/>
        <v>-3.7231238907455833E-2</v>
      </c>
      <c r="Z223" s="41">
        <f t="shared" si="75"/>
        <v>-5.7844358294355962E-2</v>
      </c>
      <c r="AD223" s="48"/>
      <c r="AE223" s="43">
        <f t="shared" si="83"/>
        <v>6.2264999999999997</v>
      </c>
      <c r="AF223" s="44">
        <f t="shared" si="69"/>
        <v>6.1909207715815553E-2</v>
      </c>
      <c r="AG223" s="16">
        <f t="shared" si="70"/>
        <v>6.350318415431631</v>
      </c>
      <c r="AH223" s="16">
        <f t="shared" si="71"/>
        <v>6.1026815845683684</v>
      </c>
      <c r="AI223" s="49"/>
    </row>
    <row r="224" spans="1:35" x14ac:dyDescent="0.2">
      <c r="A224" s="14" t="s">
        <v>22</v>
      </c>
      <c r="B224" s="15">
        <v>41219</v>
      </c>
      <c r="C224" s="16">
        <v>6.3</v>
      </c>
      <c r="D224" s="16">
        <v>6.24</v>
      </c>
      <c r="E224" s="16">
        <v>6.3</v>
      </c>
      <c r="F224" s="16">
        <f t="shared" si="76"/>
        <v>0</v>
      </c>
      <c r="G224" s="14" t="str">
        <f t="shared" si="77"/>
        <v/>
      </c>
      <c r="H224" s="14" t="str">
        <f t="shared" si="78"/>
        <v/>
      </c>
      <c r="I224" s="16">
        <f t="shared" si="79"/>
        <v>46.666666666666664</v>
      </c>
      <c r="K224" s="46"/>
      <c r="L224" s="16">
        <f t="shared" si="80"/>
        <v>6.33</v>
      </c>
      <c r="M224" s="16">
        <f t="shared" si="81"/>
        <v>6.15</v>
      </c>
      <c r="N224" s="28">
        <f t="shared" si="82"/>
        <v>0.83333333333333171</v>
      </c>
      <c r="O224" s="28">
        <f t="shared" si="84"/>
        <v>0.716374269005847</v>
      </c>
      <c r="P224" s="28">
        <f t="shared" si="85"/>
        <v>0.716374269005847</v>
      </c>
      <c r="Q224" s="28">
        <f t="shared" si="86"/>
        <v>0.40608187134503054</v>
      </c>
      <c r="T224" s="47"/>
      <c r="U224" s="41">
        <f t="shared" si="72"/>
        <v>6.2419872142627186</v>
      </c>
      <c r="V224" s="16"/>
      <c r="W224" s="27">
        <f t="shared" si="73"/>
        <v>6.2709913647640878</v>
      </c>
      <c r="Y224" s="41">
        <f t="shared" si="74"/>
        <v>-2.9004150501369175E-2</v>
      </c>
      <c r="Z224" s="41">
        <f t="shared" si="75"/>
        <v>-5.4960337515057286E-2</v>
      </c>
      <c r="AD224" s="48"/>
      <c r="AE224" s="43">
        <f t="shared" si="83"/>
        <v>6.2294999999999998</v>
      </c>
      <c r="AF224" s="44">
        <f t="shared" si="69"/>
        <v>6.3912048942276867E-2</v>
      </c>
      <c r="AG224" s="16">
        <f t="shared" si="70"/>
        <v>6.357324097884554</v>
      </c>
      <c r="AH224" s="16">
        <f t="shared" si="71"/>
        <v>6.1016759021154456</v>
      </c>
      <c r="AI224" s="49"/>
    </row>
    <row r="225" spans="1:35" x14ac:dyDescent="0.2">
      <c r="A225" s="14" t="s">
        <v>22</v>
      </c>
      <c r="B225" s="15">
        <v>41220</v>
      </c>
      <c r="C225" s="16">
        <v>6.29</v>
      </c>
      <c r="D225" s="16">
        <v>6.23</v>
      </c>
      <c r="E225" s="16">
        <v>6.3</v>
      </c>
      <c r="F225" s="16">
        <f t="shared" si="76"/>
        <v>-9.9999999999997868E-3</v>
      </c>
      <c r="G225" s="14" t="str">
        <f t="shared" si="77"/>
        <v/>
      </c>
      <c r="H225" s="14">
        <f t="shared" si="78"/>
        <v>9.9999999999997868E-3</v>
      </c>
      <c r="I225" s="16">
        <f t="shared" si="79"/>
        <v>46.666666666666664</v>
      </c>
      <c r="K225" s="46"/>
      <c r="L225" s="16">
        <f t="shared" si="80"/>
        <v>6.3</v>
      </c>
      <c r="M225" s="16">
        <f t="shared" si="81"/>
        <v>6.15</v>
      </c>
      <c r="N225" s="28">
        <f t="shared" si="82"/>
        <v>0.93333333333333457</v>
      </c>
      <c r="O225" s="28">
        <f t="shared" si="84"/>
        <v>0.85204678362573061</v>
      </c>
      <c r="P225" s="28">
        <f t="shared" si="85"/>
        <v>0.85204678362573061</v>
      </c>
      <c r="Q225" s="28">
        <f t="shared" si="86"/>
        <v>0.52982456140350964</v>
      </c>
      <c r="T225" s="47"/>
      <c r="U225" s="41">
        <f t="shared" si="72"/>
        <v>6.2493737966838383</v>
      </c>
      <c r="V225" s="16"/>
      <c r="W225" s="27">
        <f t="shared" si="73"/>
        <v>6.2723994118185997</v>
      </c>
      <c r="Y225" s="41">
        <f t="shared" si="74"/>
        <v>-2.3025615134761424E-2</v>
      </c>
      <c r="Z225" s="41">
        <f t="shared" si="75"/>
        <v>-5.1766865277027702E-2</v>
      </c>
      <c r="AD225" s="48"/>
      <c r="AE225" s="43">
        <f t="shared" si="83"/>
        <v>6.2330000000000005</v>
      </c>
      <c r="AF225" s="44">
        <f t="shared" si="69"/>
        <v>6.519969325081211E-2</v>
      </c>
      <c r="AG225" s="16">
        <f t="shared" si="70"/>
        <v>6.3633993865016247</v>
      </c>
      <c r="AH225" s="16">
        <f t="shared" si="71"/>
        <v>6.1026006134983763</v>
      </c>
      <c r="AI225" s="49"/>
    </row>
    <row r="226" spans="1:35" x14ac:dyDescent="0.2">
      <c r="A226" s="14" t="s">
        <v>22</v>
      </c>
      <c r="B226" s="15">
        <v>41221</v>
      </c>
      <c r="C226" s="16">
        <v>6.28</v>
      </c>
      <c r="D226" s="16">
        <v>6.25</v>
      </c>
      <c r="E226" s="16">
        <v>6.3</v>
      </c>
      <c r="F226" s="16">
        <f t="shared" si="76"/>
        <v>-9.9999999999997868E-3</v>
      </c>
      <c r="G226" s="14" t="str">
        <f t="shared" si="77"/>
        <v/>
      </c>
      <c r="H226" s="14">
        <f t="shared" si="78"/>
        <v>9.9999999999997868E-3</v>
      </c>
      <c r="I226" s="16">
        <f t="shared" si="79"/>
        <v>51.851851851851897</v>
      </c>
      <c r="K226" s="46"/>
      <c r="L226" s="16">
        <f t="shared" si="80"/>
        <v>6.3</v>
      </c>
      <c r="M226" s="16">
        <f t="shared" si="81"/>
        <v>6.15</v>
      </c>
      <c r="N226" s="28">
        <f t="shared" si="82"/>
        <v>0.86666666666666903</v>
      </c>
      <c r="O226" s="28">
        <f t="shared" si="84"/>
        <v>0.87777777777777832</v>
      </c>
      <c r="P226" s="28">
        <f t="shared" si="85"/>
        <v>0.87777777777777832</v>
      </c>
      <c r="Q226" s="28">
        <f t="shared" si="86"/>
        <v>0.66204678362573133</v>
      </c>
      <c r="T226" s="47"/>
      <c r="U226" s="41">
        <f t="shared" si="72"/>
        <v>6.25408552027094</v>
      </c>
      <c r="V226" s="16"/>
      <c r="W226" s="27">
        <f t="shared" si="73"/>
        <v>6.2729624183505557</v>
      </c>
      <c r="Y226" s="41">
        <f t="shared" si="74"/>
        <v>-1.8876898079615678E-2</v>
      </c>
      <c r="Z226" s="41">
        <f t="shared" si="75"/>
        <v>-4.8477868557286502E-2</v>
      </c>
      <c r="AD226" s="48"/>
      <c r="AE226" s="43">
        <f t="shared" si="83"/>
        <v>6.2395000000000005</v>
      </c>
      <c r="AF226" s="44">
        <f t="shared" si="69"/>
        <v>6.3045618404453746E-2</v>
      </c>
      <c r="AG226" s="16">
        <f t="shared" si="70"/>
        <v>6.3655912368089078</v>
      </c>
      <c r="AH226" s="16">
        <f t="shared" si="71"/>
        <v>6.1134087631910932</v>
      </c>
      <c r="AI226" s="49"/>
    </row>
    <row r="227" spans="1:35" x14ac:dyDescent="0.2">
      <c r="A227" s="14" t="s">
        <v>22</v>
      </c>
      <c r="B227" s="15">
        <v>41222</v>
      </c>
      <c r="C227" s="16">
        <v>6.3</v>
      </c>
      <c r="D227" s="16">
        <v>6.25</v>
      </c>
      <c r="E227" s="16">
        <v>6.3</v>
      </c>
      <c r="F227" s="16">
        <f t="shared" si="76"/>
        <v>1.9999999999999574E-2</v>
      </c>
      <c r="G227" s="14">
        <f t="shared" si="77"/>
        <v>1.9999999999999574E-2</v>
      </c>
      <c r="H227" s="14" t="str">
        <f t="shared" si="78"/>
        <v/>
      </c>
      <c r="I227" s="16">
        <f t="shared" si="79"/>
        <v>51.851851851851812</v>
      </c>
      <c r="K227" s="46"/>
      <c r="L227" s="16">
        <f t="shared" si="80"/>
        <v>6.3</v>
      </c>
      <c r="M227" s="16">
        <f t="shared" si="81"/>
        <v>6.15</v>
      </c>
      <c r="N227" s="28">
        <f t="shared" si="82"/>
        <v>1</v>
      </c>
      <c r="O227" s="28">
        <f t="shared" si="84"/>
        <v>0.93333333333333446</v>
      </c>
      <c r="P227" s="28">
        <f t="shared" si="85"/>
        <v>0.93333333333333446</v>
      </c>
      <c r="Q227" s="28">
        <f t="shared" si="86"/>
        <v>0.78029239766081893</v>
      </c>
      <c r="T227" s="47"/>
      <c r="U227" s="41">
        <f t="shared" si="72"/>
        <v>6.2611492863831035</v>
      </c>
      <c r="V227" s="16"/>
      <c r="W227" s="27">
        <f t="shared" si="73"/>
        <v>6.2749652021764408</v>
      </c>
      <c r="Y227" s="41">
        <f t="shared" si="74"/>
        <v>-1.3815915793337297E-2</v>
      </c>
      <c r="Z227" s="41">
        <f t="shared" si="75"/>
        <v>-4.5011673280891583E-2</v>
      </c>
      <c r="AD227" s="48"/>
      <c r="AE227" s="43">
        <f t="shared" si="83"/>
        <v>6.2475000000000005</v>
      </c>
      <c r="AF227" s="44">
        <f t="shared" si="69"/>
        <v>5.99895824289517E-2</v>
      </c>
      <c r="AG227" s="16">
        <f t="shared" si="70"/>
        <v>6.3674791648579037</v>
      </c>
      <c r="AH227" s="16">
        <f t="shared" si="71"/>
        <v>6.1275208351420973</v>
      </c>
      <c r="AI227" s="49"/>
    </row>
    <row r="228" spans="1:35" x14ac:dyDescent="0.2">
      <c r="A228" s="14" t="s">
        <v>22</v>
      </c>
      <c r="B228" s="15">
        <v>41225</v>
      </c>
      <c r="C228" s="16">
        <v>6.28</v>
      </c>
      <c r="D228" s="16">
        <v>6.25</v>
      </c>
      <c r="E228" s="16">
        <v>6.29</v>
      </c>
      <c r="F228" s="16">
        <f t="shared" si="76"/>
        <v>-1.9999999999999574E-2</v>
      </c>
      <c r="G228" s="14" t="str">
        <f t="shared" si="77"/>
        <v/>
      </c>
      <c r="H228" s="14">
        <f t="shared" si="78"/>
        <v>1.9999999999999574E-2</v>
      </c>
      <c r="I228" s="16">
        <f t="shared" si="79"/>
        <v>58.333333333333364</v>
      </c>
      <c r="K228" s="46"/>
      <c r="L228" s="16">
        <f t="shared" si="80"/>
        <v>6.3</v>
      </c>
      <c r="M228" s="16">
        <f t="shared" si="81"/>
        <v>6.15</v>
      </c>
      <c r="N228" s="28">
        <f t="shared" si="82"/>
        <v>0.86666666666666903</v>
      </c>
      <c r="O228" s="28">
        <f t="shared" si="84"/>
        <v>0.91111111111111265</v>
      </c>
      <c r="P228" s="28">
        <f t="shared" si="85"/>
        <v>0.91111111111111265</v>
      </c>
      <c r="Q228" s="28">
        <f t="shared" si="86"/>
        <v>0.85812865497076063</v>
      </c>
      <c r="T228" s="47"/>
      <c r="U228" s="41">
        <f t="shared" si="72"/>
        <v>6.2640493961703179</v>
      </c>
      <c r="V228" s="16"/>
      <c r="W228" s="27">
        <f t="shared" si="73"/>
        <v>6.2753381501633712</v>
      </c>
      <c r="Y228" s="41">
        <f t="shared" si="74"/>
        <v>-1.1288753993053291E-2</v>
      </c>
      <c r="Z228" s="41">
        <f t="shared" si="75"/>
        <v>-4.1639381352107749E-2</v>
      </c>
      <c r="AD228" s="48"/>
      <c r="AE228" s="43">
        <f t="shared" si="83"/>
        <v>6.2545000000000002</v>
      </c>
      <c r="AF228" s="44">
        <f t="shared" si="69"/>
        <v>5.4997727225768046E-2</v>
      </c>
      <c r="AG228" s="16">
        <f t="shared" si="70"/>
        <v>6.3644954544515366</v>
      </c>
      <c r="AH228" s="16">
        <f t="shared" si="71"/>
        <v>6.1445045455484637</v>
      </c>
      <c r="AI228" s="49"/>
    </row>
    <row r="229" spans="1:35" x14ac:dyDescent="0.2">
      <c r="A229" s="14" t="s">
        <v>22</v>
      </c>
      <c r="B229" s="15">
        <v>41226</v>
      </c>
      <c r="C229" s="16">
        <v>6.27</v>
      </c>
      <c r="D229" s="16">
        <v>6.19</v>
      </c>
      <c r="E229" s="16">
        <v>6.28</v>
      </c>
      <c r="F229" s="16">
        <f t="shared" si="76"/>
        <v>-1.0000000000000675E-2</v>
      </c>
      <c r="G229" s="14" t="str">
        <f t="shared" si="77"/>
        <v/>
      </c>
      <c r="H229" s="14">
        <f t="shared" si="78"/>
        <v>1.0000000000000675E-2</v>
      </c>
      <c r="I229" s="16">
        <f t="shared" si="79"/>
        <v>48.780487804877957</v>
      </c>
      <c r="K229" s="46"/>
      <c r="L229" s="16">
        <f t="shared" si="80"/>
        <v>6.3</v>
      </c>
      <c r="M229" s="16">
        <f t="shared" si="81"/>
        <v>6.15</v>
      </c>
      <c r="N229" s="28">
        <f t="shared" si="82"/>
        <v>0.7999999999999976</v>
      </c>
      <c r="O229" s="28">
        <f t="shared" si="84"/>
        <v>0.88888888888888884</v>
      </c>
      <c r="P229" s="28">
        <f t="shared" si="85"/>
        <v>0.88888888888888884</v>
      </c>
      <c r="Q229" s="28">
        <f t="shared" si="86"/>
        <v>0.89263157894736911</v>
      </c>
      <c r="T229" s="47"/>
      <c r="U229" s="41">
        <f t="shared" si="72"/>
        <v>6.264964873682576</v>
      </c>
      <c r="V229" s="16"/>
      <c r="W229" s="27">
        <f t="shared" si="73"/>
        <v>6.2749427316327511</v>
      </c>
      <c r="Y229" s="41">
        <f t="shared" si="74"/>
        <v>-9.9778579501750286E-3</v>
      </c>
      <c r="Z229" s="41">
        <f t="shared" si="75"/>
        <v>-3.8473229011914481E-2</v>
      </c>
      <c r="AD229" s="48"/>
      <c r="AE229" s="43">
        <f t="shared" si="83"/>
        <v>6.2530000000000001</v>
      </c>
      <c r="AF229" s="44">
        <f t="shared" si="69"/>
        <v>5.4138710734556547E-2</v>
      </c>
      <c r="AG229" s="16">
        <f t="shared" si="70"/>
        <v>6.3612774214691132</v>
      </c>
      <c r="AH229" s="16">
        <f t="shared" si="71"/>
        <v>6.144722578530887</v>
      </c>
      <c r="AI229" s="49"/>
    </row>
    <row r="230" spans="1:35" x14ac:dyDescent="0.2">
      <c r="A230" s="14" t="s">
        <v>22</v>
      </c>
      <c r="B230" s="15">
        <v>41227</v>
      </c>
      <c r="C230" s="16">
        <v>6.29</v>
      </c>
      <c r="D230" s="16">
        <v>6.22</v>
      </c>
      <c r="E230" s="16">
        <v>6.29</v>
      </c>
      <c r="F230" s="16">
        <f t="shared" si="76"/>
        <v>2.0000000000000462E-2</v>
      </c>
      <c r="G230" s="14">
        <f t="shared" si="77"/>
        <v>2.0000000000000462E-2</v>
      </c>
      <c r="H230" s="14" t="str">
        <f t="shared" si="78"/>
        <v/>
      </c>
      <c r="I230" s="16">
        <f t="shared" si="79"/>
        <v>62.857142857142847</v>
      </c>
      <c r="K230" s="46"/>
      <c r="L230" s="16">
        <f t="shared" si="80"/>
        <v>6.3</v>
      </c>
      <c r="M230" s="16">
        <f t="shared" si="81"/>
        <v>6.15</v>
      </c>
      <c r="N230" s="28">
        <f t="shared" si="82"/>
        <v>0.93333333333333457</v>
      </c>
      <c r="O230" s="28">
        <f t="shared" si="84"/>
        <v>0.86666666666666703</v>
      </c>
      <c r="P230" s="28">
        <f t="shared" si="85"/>
        <v>0.86666666666666703</v>
      </c>
      <c r="Q230" s="28">
        <f t="shared" si="86"/>
        <v>0.89555555555555633</v>
      </c>
      <c r="T230" s="47"/>
      <c r="U230" s="41">
        <f t="shared" si="72"/>
        <v>6.2688164315775641</v>
      </c>
      <c r="V230" s="16"/>
      <c r="W230" s="27">
        <f t="shared" si="73"/>
        <v>6.2760580848451397</v>
      </c>
      <c r="Y230" s="41">
        <f t="shared" si="74"/>
        <v>-7.2416532675756429E-3</v>
      </c>
      <c r="Z230" s="41">
        <f t="shared" si="75"/>
        <v>-3.5350071437480597E-2</v>
      </c>
      <c r="AD230" s="48"/>
      <c r="AE230" s="43">
        <f t="shared" si="83"/>
        <v>6.2505000000000006</v>
      </c>
      <c r="AF230" s="44">
        <f t="shared" si="69"/>
        <v>5.1134626233111255E-2</v>
      </c>
      <c r="AG230" s="16">
        <f t="shared" si="70"/>
        <v>6.3527692524662234</v>
      </c>
      <c r="AH230" s="16">
        <f t="shared" si="71"/>
        <v>6.1482307475337779</v>
      </c>
      <c r="AI230" s="49"/>
    </row>
    <row r="231" spans="1:35" x14ac:dyDescent="0.2">
      <c r="A231" s="14" t="s">
        <v>22</v>
      </c>
      <c r="B231" s="15">
        <v>41228</v>
      </c>
      <c r="C231" s="16">
        <v>6.25</v>
      </c>
      <c r="D231" s="16">
        <v>6.2</v>
      </c>
      <c r="E231" s="16">
        <v>6.29</v>
      </c>
      <c r="F231" s="16">
        <f t="shared" si="76"/>
        <v>-4.0000000000000036E-2</v>
      </c>
      <c r="G231" s="14" t="str">
        <f t="shared" si="77"/>
        <v/>
      </c>
      <c r="H231" s="14">
        <f t="shared" si="78"/>
        <v>4.0000000000000036E-2</v>
      </c>
      <c r="I231" s="16">
        <f t="shared" si="79"/>
        <v>64.705882352941131</v>
      </c>
      <c r="K231" s="46"/>
      <c r="L231" s="16">
        <f t="shared" si="80"/>
        <v>6.3</v>
      </c>
      <c r="M231" s="16">
        <f t="shared" si="81"/>
        <v>6.17</v>
      </c>
      <c r="N231" s="28">
        <f t="shared" si="82"/>
        <v>0.61538461538461642</v>
      </c>
      <c r="O231" s="28">
        <f t="shared" si="84"/>
        <v>0.78290598290598279</v>
      </c>
      <c r="P231" s="28">
        <f t="shared" si="85"/>
        <v>0.78290598290598279</v>
      </c>
      <c r="Q231" s="28">
        <f t="shared" si="86"/>
        <v>0.87658119658119715</v>
      </c>
      <c r="T231" s="47"/>
      <c r="U231" s="41">
        <f t="shared" si="72"/>
        <v>6.265921595950247</v>
      </c>
      <c r="V231" s="16"/>
      <c r="W231" s="27">
        <f t="shared" si="73"/>
        <v>6.274127856338092</v>
      </c>
      <c r="Y231" s="41">
        <f t="shared" si="74"/>
        <v>-8.2062603878449991E-3</v>
      </c>
      <c r="Z231" s="41">
        <f t="shared" si="75"/>
        <v>-3.2635690332517037E-2</v>
      </c>
      <c r="AD231" s="48"/>
      <c r="AE231" s="43">
        <f t="shared" si="83"/>
        <v>6.2465000000000002</v>
      </c>
      <c r="AF231" s="44">
        <f t="shared" si="69"/>
        <v>4.7778133073614219E-2</v>
      </c>
      <c r="AG231" s="16">
        <f t="shared" si="70"/>
        <v>6.3420562661472282</v>
      </c>
      <c r="AH231" s="16">
        <f t="shared" si="71"/>
        <v>6.1509437338527722</v>
      </c>
      <c r="AI231" s="49"/>
    </row>
    <row r="232" spans="1:35" x14ac:dyDescent="0.2">
      <c r="A232" s="14" t="s">
        <v>22</v>
      </c>
      <c r="B232" s="15">
        <v>41229</v>
      </c>
      <c r="C232" s="16">
        <v>6.2</v>
      </c>
      <c r="D232" s="16">
        <v>6.2</v>
      </c>
      <c r="E232" s="16">
        <v>6.26</v>
      </c>
      <c r="F232" s="16">
        <f t="shared" si="76"/>
        <v>-4.9999999999999822E-2</v>
      </c>
      <c r="G232" s="14" t="str">
        <f t="shared" si="77"/>
        <v/>
      </c>
      <c r="H232" s="14">
        <f t="shared" si="78"/>
        <v>4.9999999999999822E-2</v>
      </c>
      <c r="I232" s="16">
        <f t="shared" si="79"/>
        <v>50</v>
      </c>
      <c r="K232" s="46"/>
      <c r="L232" s="16">
        <f t="shared" si="80"/>
        <v>6.3</v>
      </c>
      <c r="M232" s="16">
        <f t="shared" si="81"/>
        <v>6.17</v>
      </c>
      <c r="N232" s="28">
        <f t="shared" si="82"/>
        <v>0.23076923076923286</v>
      </c>
      <c r="O232" s="28">
        <f t="shared" si="84"/>
        <v>0.59316239316239461</v>
      </c>
      <c r="P232" s="28">
        <f t="shared" si="85"/>
        <v>0.59316239316239461</v>
      </c>
      <c r="Q232" s="28">
        <f t="shared" si="86"/>
        <v>0.80854700854700923</v>
      </c>
      <c r="T232" s="47"/>
      <c r="U232" s="41">
        <f t="shared" si="72"/>
        <v>6.2557798119579013</v>
      </c>
      <c r="V232" s="16"/>
      <c r="W232" s="27">
        <f t="shared" si="73"/>
        <v>6.268636904016752</v>
      </c>
      <c r="Y232" s="41">
        <f t="shared" si="74"/>
        <v>-1.2857092058850661E-2</v>
      </c>
      <c r="Z232" s="41">
        <f t="shared" si="75"/>
        <v>-3.0657830505150398E-2</v>
      </c>
      <c r="AD232" s="48"/>
      <c r="AE232" s="43">
        <f t="shared" si="83"/>
        <v>6.2435</v>
      </c>
      <c r="AF232" s="44">
        <f t="shared" si="69"/>
        <v>4.8710881741146808E-2</v>
      </c>
      <c r="AG232" s="16">
        <f t="shared" si="70"/>
        <v>6.3409217634822941</v>
      </c>
      <c r="AH232" s="16">
        <f t="shared" si="71"/>
        <v>6.146078236517706</v>
      </c>
      <c r="AI232" s="49"/>
    </row>
    <row r="233" spans="1:35" x14ac:dyDescent="0.2">
      <c r="A233" s="14" t="s">
        <v>22</v>
      </c>
      <c r="B233" s="15">
        <v>41232</v>
      </c>
      <c r="C233" s="16">
        <v>6.21</v>
      </c>
      <c r="D233" s="16">
        <v>6.18</v>
      </c>
      <c r="E233" s="16">
        <v>6.25</v>
      </c>
      <c r="F233" s="16">
        <f t="shared" si="76"/>
        <v>9.9999999999997868E-3</v>
      </c>
      <c r="G233" s="14">
        <f t="shared" si="77"/>
        <v>9.9999999999997868E-3</v>
      </c>
      <c r="H233" s="14" t="str">
        <f t="shared" si="78"/>
        <v/>
      </c>
      <c r="I233" s="16">
        <f t="shared" si="79"/>
        <v>56.250000000000014</v>
      </c>
      <c r="K233" s="46"/>
      <c r="L233" s="16">
        <f t="shared" si="80"/>
        <v>6.3</v>
      </c>
      <c r="M233" s="16">
        <f t="shared" si="81"/>
        <v>6.19</v>
      </c>
      <c r="N233" s="28">
        <f t="shared" si="82"/>
        <v>0.18181818181817888</v>
      </c>
      <c r="O233" s="28">
        <f t="shared" si="84"/>
        <v>0.34265734265734271</v>
      </c>
      <c r="P233" s="28">
        <f t="shared" si="85"/>
        <v>0.34265734265734271</v>
      </c>
      <c r="Q233" s="28">
        <f t="shared" si="86"/>
        <v>0.69485625485625524</v>
      </c>
      <c r="T233" s="47"/>
      <c r="U233" s="41">
        <f t="shared" si="72"/>
        <v>6.248736763964378</v>
      </c>
      <c r="V233" s="16"/>
      <c r="W233" s="27">
        <f t="shared" si="73"/>
        <v>6.2642934296451411</v>
      </c>
      <c r="Y233" s="41">
        <f t="shared" si="74"/>
        <v>-1.5556665680763082E-2</v>
      </c>
      <c r="Z233" s="41">
        <f t="shared" si="75"/>
        <v>-2.9147714022711668E-2</v>
      </c>
      <c r="AD233" s="48"/>
      <c r="AE233" s="43">
        <f t="shared" si="83"/>
        <v>6.24</v>
      </c>
      <c r="AF233" s="44">
        <f t="shared" ref="AF233:AF296" si="87">STDEVP(C214:C233)</f>
        <v>4.8476798574163184E-2</v>
      </c>
      <c r="AG233" s="16">
        <f t="shared" ref="AG233:AG296" si="88">AE233+2*AF233</f>
        <v>6.3369535971483266</v>
      </c>
      <c r="AH233" s="16">
        <f t="shared" ref="AH233:AH296" si="89">AE233-2*AF233</f>
        <v>6.1430464028516738</v>
      </c>
      <c r="AI233" s="49"/>
    </row>
    <row r="234" spans="1:35" x14ac:dyDescent="0.2">
      <c r="A234" s="14" t="s">
        <v>22</v>
      </c>
      <c r="B234" s="15">
        <v>41233</v>
      </c>
      <c r="C234" s="16">
        <v>6.25</v>
      </c>
      <c r="D234" s="16">
        <v>6.17</v>
      </c>
      <c r="E234" s="16">
        <v>6.25</v>
      </c>
      <c r="F234" s="16">
        <f t="shared" si="76"/>
        <v>4.0000000000000036E-2</v>
      </c>
      <c r="G234" s="14">
        <f t="shared" si="77"/>
        <v>4.0000000000000036E-2</v>
      </c>
      <c r="H234" s="14" t="str">
        <f t="shared" si="78"/>
        <v/>
      </c>
      <c r="I234" s="16">
        <f t="shared" si="79"/>
        <v>58.823529411764682</v>
      </c>
      <c r="K234" s="46"/>
      <c r="L234" s="16">
        <f t="shared" si="80"/>
        <v>6.3</v>
      </c>
      <c r="M234" s="16">
        <f t="shared" si="81"/>
        <v>6.19</v>
      </c>
      <c r="N234" s="28">
        <f t="shared" si="82"/>
        <v>0.54545454545454475</v>
      </c>
      <c r="O234" s="28">
        <f t="shared" si="84"/>
        <v>0.3193473193473188</v>
      </c>
      <c r="P234" s="28">
        <f t="shared" si="85"/>
        <v>0.3193473193473188</v>
      </c>
      <c r="Q234" s="28">
        <f t="shared" si="86"/>
        <v>0.58094794094794122</v>
      </c>
      <c r="T234" s="47"/>
      <c r="U234" s="41">
        <f t="shared" si="72"/>
        <v>6.2489311079698586</v>
      </c>
      <c r="V234" s="16"/>
      <c r="W234" s="27">
        <f t="shared" si="73"/>
        <v>6.2632346570788346</v>
      </c>
      <c r="Y234" s="41">
        <f t="shared" si="74"/>
        <v>-1.4303549108976021E-2</v>
      </c>
      <c r="Z234" s="41">
        <f t="shared" si="75"/>
        <v>-2.7663297531338102E-2</v>
      </c>
      <c r="AD234" s="48"/>
      <c r="AE234" s="43">
        <f t="shared" si="83"/>
        <v>6.2424999999999997</v>
      </c>
      <c r="AF234" s="44">
        <f t="shared" si="87"/>
        <v>4.7631397208144022E-2</v>
      </c>
      <c r="AG234" s="16">
        <f t="shared" si="88"/>
        <v>6.337762794416288</v>
      </c>
      <c r="AH234" s="16">
        <f t="shared" si="89"/>
        <v>6.1472372055837115</v>
      </c>
      <c r="AI234" s="49"/>
    </row>
    <row r="235" spans="1:35" x14ac:dyDescent="0.2">
      <c r="A235" s="14" t="s">
        <v>22</v>
      </c>
      <c r="B235" s="15">
        <v>41234</v>
      </c>
      <c r="C235" s="16">
        <v>6.22</v>
      </c>
      <c r="D235" s="16">
        <v>6.19</v>
      </c>
      <c r="E235" s="16">
        <v>6.24</v>
      </c>
      <c r="F235" s="16">
        <f t="shared" si="76"/>
        <v>-3.0000000000000249E-2</v>
      </c>
      <c r="G235" s="14" t="str">
        <f t="shared" si="77"/>
        <v/>
      </c>
      <c r="H235" s="14">
        <f t="shared" si="78"/>
        <v>3.0000000000000249E-2</v>
      </c>
      <c r="I235" s="16">
        <f t="shared" si="79"/>
        <v>54.054054054053978</v>
      </c>
      <c r="K235" s="46"/>
      <c r="L235" s="16">
        <f t="shared" si="80"/>
        <v>6.3</v>
      </c>
      <c r="M235" s="16">
        <f t="shared" si="81"/>
        <v>6.2</v>
      </c>
      <c r="N235" s="28">
        <f t="shared" si="82"/>
        <v>0.19999999999999646</v>
      </c>
      <c r="O235" s="28">
        <f t="shared" si="84"/>
        <v>0.3090909090909067</v>
      </c>
      <c r="P235" s="28">
        <f t="shared" si="85"/>
        <v>0.3090909090909067</v>
      </c>
      <c r="Q235" s="28">
        <f t="shared" si="86"/>
        <v>0.4694327894327891</v>
      </c>
      <c r="T235" s="47"/>
      <c r="U235" s="41">
        <f t="shared" si="72"/>
        <v>6.2444801682821875</v>
      </c>
      <c r="V235" s="16"/>
      <c r="W235" s="27">
        <f t="shared" si="73"/>
        <v>6.2600320898878099</v>
      </c>
      <c r="Y235" s="41">
        <f t="shared" si="74"/>
        <v>-1.5551921605622354E-2</v>
      </c>
      <c r="Z235" s="41">
        <f t="shared" si="75"/>
        <v>-2.6452159938766526E-2</v>
      </c>
      <c r="AD235" s="48"/>
      <c r="AE235" s="43">
        <f t="shared" si="83"/>
        <v>6.2394999999999996</v>
      </c>
      <c r="AF235" s="44">
        <f t="shared" si="87"/>
        <v>4.7061130458160363E-2</v>
      </c>
      <c r="AG235" s="16">
        <f t="shared" si="88"/>
        <v>6.3336222609163206</v>
      </c>
      <c r="AH235" s="16">
        <f t="shared" si="89"/>
        <v>6.1453777390836786</v>
      </c>
      <c r="AI235" s="49"/>
    </row>
    <row r="236" spans="1:35" x14ac:dyDescent="0.2">
      <c r="A236" s="14" t="s">
        <v>22</v>
      </c>
      <c r="B236" s="15">
        <v>41235</v>
      </c>
      <c r="C236" s="16">
        <v>6.23</v>
      </c>
      <c r="D236" s="16">
        <v>6.2</v>
      </c>
      <c r="E236" s="16">
        <v>6.25</v>
      </c>
      <c r="F236" s="16">
        <f t="shared" si="76"/>
        <v>1.0000000000000675E-2</v>
      </c>
      <c r="G236" s="14">
        <f t="shared" si="77"/>
        <v>1.0000000000000675E-2</v>
      </c>
      <c r="H236" s="14" t="str">
        <f t="shared" si="78"/>
        <v/>
      </c>
      <c r="I236" s="16">
        <f t="shared" si="79"/>
        <v>46.875000000000071</v>
      </c>
      <c r="K236" s="46"/>
      <c r="L236" s="16">
        <f t="shared" si="80"/>
        <v>6.3</v>
      </c>
      <c r="M236" s="16">
        <f t="shared" si="81"/>
        <v>6.2</v>
      </c>
      <c r="N236" s="28">
        <f t="shared" si="82"/>
        <v>0.30000000000000354</v>
      </c>
      <c r="O236" s="28">
        <f t="shared" si="84"/>
        <v>0.34848484848484823</v>
      </c>
      <c r="P236" s="28">
        <f t="shared" si="85"/>
        <v>0.34848484848484823</v>
      </c>
      <c r="Q236" s="28">
        <f t="shared" si="86"/>
        <v>0.38254856254856218</v>
      </c>
      <c r="T236" s="47"/>
      <c r="U236" s="41">
        <f t="shared" si="72"/>
        <v>6.2422524500849272</v>
      </c>
      <c r="V236" s="16"/>
      <c r="W236" s="27">
        <f t="shared" si="73"/>
        <v>6.2578074906368606</v>
      </c>
      <c r="Y236" s="41">
        <f t="shared" si="74"/>
        <v>-1.5555040551933352E-2</v>
      </c>
      <c r="Z236" s="41">
        <f t="shared" si="75"/>
        <v>-2.536244800008321E-2</v>
      </c>
      <c r="AD236" s="48"/>
      <c r="AE236" s="43">
        <f t="shared" si="83"/>
        <v>6.2410000000000005</v>
      </c>
      <c r="AF236" s="44">
        <f t="shared" si="87"/>
        <v>4.62493243193886E-2</v>
      </c>
      <c r="AG236" s="16">
        <f t="shared" si="88"/>
        <v>6.3334986486387779</v>
      </c>
      <c r="AH236" s="16">
        <f t="shared" si="89"/>
        <v>6.1485013513612232</v>
      </c>
      <c r="AI236" s="49"/>
    </row>
    <row r="237" spans="1:35" x14ac:dyDescent="0.2">
      <c r="A237" s="14" t="s">
        <v>22</v>
      </c>
      <c r="B237" s="15">
        <v>41236</v>
      </c>
      <c r="C237" s="16">
        <v>6.1</v>
      </c>
      <c r="D237" s="16">
        <v>6.05</v>
      </c>
      <c r="E237" s="16">
        <v>6.1</v>
      </c>
      <c r="F237" s="16">
        <f t="shared" si="76"/>
        <v>-0.13000000000000078</v>
      </c>
      <c r="G237" s="14" t="str">
        <f t="shared" si="77"/>
        <v/>
      </c>
      <c r="H237" s="14">
        <f t="shared" si="78"/>
        <v>0.13000000000000078</v>
      </c>
      <c r="I237" s="16">
        <f t="shared" si="79"/>
        <v>25.000000000000057</v>
      </c>
      <c r="K237" s="46"/>
      <c r="L237" s="16">
        <f t="shared" si="80"/>
        <v>6.3</v>
      </c>
      <c r="M237" s="16">
        <f t="shared" si="81"/>
        <v>6.1</v>
      </c>
      <c r="N237" s="28">
        <f t="shared" si="82"/>
        <v>0</v>
      </c>
      <c r="O237" s="28">
        <f t="shared" si="84"/>
        <v>0.16666666666666666</v>
      </c>
      <c r="P237" s="28">
        <f t="shared" si="85"/>
        <v>0.16666666666666666</v>
      </c>
      <c r="Q237" s="28">
        <f t="shared" si="86"/>
        <v>0.29724941724941661</v>
      </c>
      <c r="T237" s="47"/>
      <c r="U237" s="41">
        <f t="shared" si="72"/>
        <v>6.2203674577641692</v>
      </c>
      <c r="V237" s="16"/>
      <c r="W237" s="27">
        <f t="shared" si="73"/>
        <v>6.2461180468859823</v>
      </c>
      <c r="Y237" s="41">
        <f t="shared" si="74"/>
        <v>-2.575058912181305E-2</v>
      </c>
      <c r="Z237" s="41">
        <f t="shared" si="75"/>
        <v>-2.5401262112256195E-2</v>
      </c>
      <c r="AD237" s="48"/>
      <c r="AE237" s="43">
        <f t="shared" si="83"/>
        <v>6.2385000000000002</v>
      </c>
      <c r="AF237" s="44">
        <f t="shared" si="87"/>
        <v>5.2084066661504051E-2</v>
      </c>
      <c r="AG237" s="16">
        <f t="shared" si="88"/>
        <v>6.3426681333230084</v>
      </c>
      <c r="AH237" s="16">
        <f t="shared" si="89"/>
        <v>6.1343318666769919</v>
      </c>
      <c r="AI237" s="49"/>
    </row>
    <row r="238" spans="1:35" x14ac:dyDescent="0.2">
      <c r="A238" s="14" t="s">
        <v>22</v>
      </c>
      <c r="B238" s="15">
        <v>41239</v>
      </c>
      <c r="C238" s="16">
        <v>6.13</v>
      </c>
      <c r="D238" s="16">
        <v>6.07</v>
      </c>
      <c r="E238" s="16">
        <v>6.14</v>
      </c>
      <c r="F238" s="16">
        <f t="shared" si="76"/>
        <v>3.0000000000000249E-2</v>
      </c>
      <c r="G238" s="14">
        <f t="shared" si="77"/>
        <v>3.0000000000000249E-2</v>
      </c>
      <c r="H238" s="14" t="str">
        <f t="shared" si="78"/>
        <v/>
      </c>
      <c r="I238" s="16">
        <f t="shared" si="79"/>
        <v>30.232558139534959</v>
      </c>
      <c r="K238" s="46"/>
      <c r="L238" s="16">
        <f t="shared" si="80"/>
        <v>6.3</v>
      </c>
      <c r="M238" s="16">
        <f t="shared" si="81"/>
        <v>6.1</v>
      </c>
      <c r="N238" s="28">
        <f t="shared" si="82"/>
        <v>0.1500000000000011</v>
      </c>
      <c r="O238" s="28">
        <f t="shared" si="84"/>
        <v>0.15000000000000155</v>
      </c>
      <c r="P238" s="28">
        <f t="shared" si="85"/>
        <v>0.15000000000000155</v>
      </c>
      <c r="Q238" s="28">
        <f t="shared" si="86"/>
        <v>0.2587179487179484</v>
      </c>
      <c r="T238" s="47"/>
      <c r="U238" s="41">
        <f t="shared" si="72"/>
        <v>6.2064647719542965</v>
      </c>
      <c r="V238" s="16"/>
      <c r="W238" s="27">
        <f t="shared" si="73"/>
        <v>6.2375167100796132</v>
      </c>
      <c r="Y238" s="41">
        <f t="shared" si="74"/>
        <v>-3.1051938125316703E-2</v>
      </c>
      <c r="Z238" s="41">
        <f t="shared" si="75"/>
        <v>-2.5966329713562244E-2</v>
      </c>
      <c r="AD238" s="48"/>
      <c r="AE238" s="43">
        <f t="shared" si="83"/>
        <v>6.2349999999999994</v>
      </c>
      <c r="AF238" s="44">
        <f t="shared" si="87"/>
        <v>5.6700970009339345E-2</v>
      </c>
      <c r="AG238" s="16">
        <f t="shared" si="88"/>
        <v>6.348401940018678</v>
      </c>
      <c r="AH238" s="16">
        <f t="shared" si="89"/>
        <v>6.1215980599813209</v>
      </c>
      <c r="AI238" s="49"/>
    </row>
    <row r="239" spans="1:35" x14ac:dyDescent="0.2">
      <c r="A239" s="14" t="s">
        <v>22</v>
      </c>
      <c r="B239" s="15">
        <v>41240</v>
      </c>
      <c r="C239" s="16">
        <v>6.05</v>
      </c>
      <c r="D239" s="16">
        <v>6.05</v>
      </c>
      <c r="E239" s="16">
        <v>6.13</v>
      </c>
      <c r="F239" s="16">
        <f t="shared" si="76"/>
        <v>-8.0000000000000071E-2</v>
      </c>
      <c r="G239" s="14" t="str">
        <f t="shared" si="77"/>
        <v/>
      </c>
      <c r="H239" s="14">
        <f t="shared" si="78"/>
        <v>8.0000000000000071E-2</v>
      </c>
      <c r="I239" s="16">
        <f t="shared" si="79"/>
        <v>26.000000000000071</v>
      </c>
      <c r="K239" s="46"/>
      <c r="L239" s="16">
        <f t="shared" si="80"/>
        <v>6.3</v>
      </c>
      <c r="M239" s="16">
        <f t="shared" si="81"/>
        <v>6.05</v>
      </c>
      <c r="N239" s="28">
        <f t="shared" si="82"/>
        <v>0</v>
      </c>
      <c r="O239" s="28">
        <f t="shared" si="84"/>
        <v>5.0000000000000371E-2</v>
      </c>
      <c r="P239" s="28">
        <f t="shared" si="85"/>
        <v>5.0000000000000371E-2</v>
      </c>
      <c r="Q239" s="28">
        <f t="shared" si="86"/>
        <v>0.2048484848484847</v>
      </c>
      <c r="T239" s="47"/>
      <c r="U239" s="41">
        <f t="shared" si="72"/>
        <v>6.1823932685767122</v>
      </c>
      <c r="V239" s="16"/>
      <c r="W239" s="27">
        <f t="shared" si="73"/>
        <v>6.2236265834070492</v>
      </c>
      <c r="Y239" s="41">
        <f t="shared" si="74"/>
        <v>-4.1233314830336987E-2</v>
      </c>
      <c r="Z239" s="41">
        <f t="shared" si="75"/>
        <v>-2.7493028225239718E-2</v>
      </c>
      <c r="AD239" s="48"/>
      <c r="AE239" s="43">
        <f t="shared" si="83"/>
        <v>6.2290000000000001</v>
      </c>
      <c r="AF239" s="44">
        <f t="shared" si="87"/>
        <v>6.8403216298650774E-2</v>
      </c>
      <c r="AG239" s="16">
        <f t="shared" si="88"/>
        <v>6.3658064325973021</v>
      </c>
      <c r="AH239" s="16">
        <f t="shared" si="89"/>
        <v>6.0921935674026981</v>
      </c>
      <c r="AI239" s="49"/>
    </row>
    <row r="240" spans="1:35" x14ac:dyDescent="0.2">
      <c r="A240" s="14" t="s">
        <v>22</v>
      </c>
      <c r="B240" s="15">
        <v>41241</v>
      </c>
      <c r="C240" s="16">
        <v>6.08</v>
      </c>
      <c r="D240" s="16">
        <v>6.04</v>
      </c>
      <c r="E240" s="16">
        <v>6.09</v>
      </c>
      <c r="F240" s="16">
        <f t="shared" si="76"/>
        <v>3.0000000000000249E-2</v>
      </c>
      <c r="G240" s="14">
        <f t="shared" si="77"/>
        <v>3.0000000000000249E-2</v>
      </c>
      <c r="H240" s="14" t="str">
        <f t="shared" si="78"/>
        <v/>
      </c>
      <c r="I240" s="16">
        <f t="shared" si="79"/>
        <v>30.76923076923083</v>
      </c>
      <c r="K240" s="46"/>
      <c r="L240" s="16">
        <f t="shared" si="80"/>
        <v>6.3</v>
      </c>
      <c r="M240" s="16">
        <f t="shared" si="81"/>
        <v>6.05</v>
      </c>
      <c r="N240" s="28">
        <f t="shared" si="82"/>
        <v>0.12000000000000099</v>
      </c>
      <c r="O240" s="28">
        <f t="shared" si="84"/>
        <v>9.0000000000000704E-2</v>
      </c>
      <c r="P240" s="28">
        <f t="shared" si="85"/>
        <v>9.0000000000000704E-2</v>
      </c>
      <c r="Q240" s="28">
        <f t="shared" si="86"/>
        <v>0.16103030303030352</v>
      </c>
      <c r="T240" s="47"/>
      <c r="U240" s="41">
        <f t="shared" si="72"/>
        <v>6.1666404580264489</v>
      </c>
      <c r="V240" s="16"/>
      <c r="W240" s="27">
        <f t="shared" si="73"/>
        <v>6.2129875772287493</v>
      </c>
      <c r="Y240" s="41">
        <f t="shared" si="74"/>
        <v>-4.6347119202300391E-2</v>
      </c>
      <c r="Z240" s="41">
        <f t="shared" si="75"/>
        <v>-2.9378437322945788E-2</v>
      </c>
      <c r="AD240" s="48"/>
      <c r="AE240" s="43">
        <f t="shared" si="83"/>
        <v>6.2234999999999996</v>
      </c>
      <c r="AF240" s="44">
        <f t="shared" si="87"/>
        <v>7.5384016873605256E-2</v>
      </c>
      <c r="AG240" s="16">
        <f t="shared" si="88"/>
        <v>6.3742680337472102</v>
      </c>
      <c r="AH240" s="16">
        <f t="shared" si="89"/>
        <v>6.072731966252789</v>
      </c>
      <c r="AI240" s="49"/>
    </row>
    <row r="241" spans="1:35" x14ac:dyDescent="0.2">
      <c r="A241" s="14" t="s">
        <v>22</v>
      </c>
      <c r="B241" s="15">
        <v>41242</v>
      </c>
      <c r="C241" s="16">
        <v>6.11</v>
      </c>
      <c r="D241" s="16">
        <v>6.03</v>
      </c>
      <c r="E241" s="16">
        <v>6.12</v>
      </c>
      <c r="F241" s="16">
        <f t="shared" si="76"/>
        <v>3.0000000000000249E-2</v>
      </c>
      <c r="G241" s="14">
        <f t="shared" si="77"/>
        <v>3.0000000000000249E-2</v>
      </c>
      <c r="H241" s="14" t="str">
        <f t="shared" si="78"/>
        <v/>
      </c>
      <c r="I241" s="16">
        <f t="shared" si="79"/>
        <v>32.075471698113361</v>
      </c>
      <c r="K241" s="46"/>
      <c r="L241" s="16">
        <f t="shared" si="80"/>
        <v>6.29</v>
      </c>
      <c r="M241" s="16">
        <f t="shared" si="81"/>
        <v>6.05</v>
      </c>
      <c r="N241" s="28">
        <f t="shared" si="82"/>
        <v>0.25000000000000183</v>
      </c>
      <c r="O241" s="28">
        <f t="shared" si="84"/>
        <v>0.12333333333333428</v>
      </c>
      <c r="P241" s="28">
        <f t="shared" si="85"/>
        <v>0.12333333333333428</v>
      </c>
      <c r="Q241" s="28">
        <f t="shared" si="86"/>
        <v>0.1160000000000007</v>
      </c>
      <c r="T241" s="47"/>
      <c r="U241" s="41">
        <f t="shared" si="72"/>
        <v>6.1579265414069955</v>
      </c>
      <c r="V241" s="16"/>
      <c r="W241" s="27">
        <f t="shared" si="73"/>
        <v>6.2053588678043976</v>
      </c>
      <c r="Y241" s="41">
        <f t="shared" si="74"/>
        <v>-4.7432326397402136E-2</v>
      </c>
      <c r="Z241" s="41">
        <f t="shared" si="75"/>
        <v>-3.1183826230391426E-2</v>
      </c>
      <c r="AD241" s="48"/>
      <c r="AE241" s="43">
        <f t="shared" si="83"/>
        <v>6.2194999999999983</v>
      </c>
      <c r="AF241" s="44">
        <f t="shared" si="87"/>
        <v>7.9086977436237882E-2</v>
      </c>
      <c r="AG241" s="16">
        <f t="shared" si="88"/>
        <v>6.3776739548724741</v>
      </c>
      <c r="AH241" s="16">
        <f t="shared" si="89"/>
        <v>6.0613260451275224</v>
      </c>
      <c r="AI241" s="49"/>
    </row>
    <row r="242" spans="1:35" x14ac:dyDescent="0.2">
      <c r="A242" s="14" t="s">
        <v>22</v>
      </c>
      <c r="B242" s="15">
        <v>41243</v>
      </c>
      <c r="C242" s="16">
        <v>6.14</v>
      </c>
      <c r="D242" s="16">
        <v>6.05</v>
      </c>
      <c r="E242" s="16">
        <v>6.14</v>
      </c>
      <c r="F242" s="16">
        <f t="shared" si="76"/>
        <v>2.9999999999999361E-2</v>
      </c>
      <c r="G242" s="14">
        <f t="shared" si="77"/>
        <v>2.9999999999999361E-2</v>
      </c>
      <c r="H242" s="14" t="str">
        <f t="shared" si="78"/>
        <v/>
      </c>
      <c r="I242" s="16">
        <f t="shared" si="79"/>
        <v>37.037037037037052</v>
      </c>
      <c r="K242" s="46"/>
      <c r="L242" s="16">
        <f t="shared" si="80"/>
        <v>6.29</v>
      </c>
      <c r="M242" s="16">
        <f t="shared" si="81"/>
        <v>6.05</v>
      </c>
      <c r="N242" s="28">
        <f t="shared" si="82"/>
        <v>0.37499999999999906</v>
      </c>
      <c r="O242" s="28">
        <f t="shared" si="84"/>
        <v>0.24833333333333396</v>
      </c>
      <c r="P242" s="28">
        <f t="shared" si="85"/>
        <v>0.24833333333333396</v>
      </c>
      <c r="Q242" s="28">
        <f t="shared" si="86"/>
        <v>0.13233333333333416</v>
      </c>
      <c r="T242" s="47"/>
      <c r="U242" s="41">
        <f t="shared" si="72"/>
        <v>6.1551686119597653</v>
      </c>
      <c r="V242" s="16"/>
      <c r="W242" s="27">
        <f t="shared" si="73"/>
        <v>6.2005174701892569</v>
      </c>
      <c r="Y242" s="41">
        <f t="shared" si="74"/>
        <v>-4.534885822949164E-2</v>
      </c>
      <c r="Z242" s="41">
        <f t="shared" si="75"/>
        <v>-3.2600329430301452E-2</v>
      </c>
      <c r="AD242" s="48"/>
      <c r="AE242" s="43">
        <f t="shared" si="83"/>
        <v>6.2139999999999995</v>
      </c>
      <c r="AF242" s="44">
        <f t="shared" si="87"/>
        <v>8.0585358471623139E-2</v>
      </c>
      <c r="AG242" s="16">
        <f t="shared" si="88"/>
        <v>6.3751707169432459</v>
      </c>
      <c r="AH242" s="16">
        <f t="shared" si="89"/>
        <v>6.0528292830567532</v>
      </c>
      <c r="AI242" s="49"/>
    </row>
    <row r="243" spans="1:35" x14ac:dyDescent="0.2">
      <c r="A243" s="14" t="s">
        <v>22</v>
      </c>
      <c r="B243" s="15">
        <v>41246</v>
      </c>
      <c r="C243" s="16">
        <v>6.1</v>
      </c>
      <c r="D243" s="16">
        <v>6.07</v>
      </c>
      <c r="E243" s="16">
        <v>6.15</v>
      </c>
      <c r="F243" s="16">
        <f t="shared" si="76"/>
        <v>-4.0000000000000036E-2</v>
      </c>
      <c r="G243" s="14" t="str">
        <f t="shared" si="77"/>
        <v/>
      </c>
      <c r="H243" s="14">
        <f t="shared" si="78"/>
        <v>4.0000000000000036E-2</v>
      </c>
      <c r="I243" s="16">
        <f t="shared" si="79"/>
        <v>35.087719298245688</v>
      </c>
      <c r="K243" s="46"/>
      <c r="L243" s="16">
        <f t="shared" si="80"/>
        <v>6.29</v>
      </c>
      <c r="M243" s="16">
        <f t="shared" si="81"/>
        <v>6.05</v>
      </c>
      <c r="N243" s="28">
        <f t="shared" si="82"/>
        <v>0.2083333333333324</v>
      </c>
      <c r="O243" s="28">
        <f t="shared" si="84"/>
        <v>0.27777777777777773</v>
      </c>
      <c r="P243" s="28">
        <f t="shared" si="85"/>
        <v>0.27777777777777773</v>
      </c>
      <c r="Q243" s="28">
        <f t="shared" si="86"/>
        <v>0.15788888888888941</v>
      </c>
      <c r="T243" s="47"/>
      <c r="U243" s="41">
        <f t="shared" si="72"/>
        <v>6.1466811331967248</v>
      </c>
      <c r="V243" s="16"/>
      <c r="W243" s="27">
        <f t="shared" si="73"/>
        <v>6.193071731656719</v>
      </c>
      <c r="Y243" s="41">
        <f t="shared" si="74"/>
        <v>-4.6390598459994159E-2</v>
      </c>
      <c r="Z243" s="41">
        <f t="shared" si="75"/>
        <v>-3.3979356333270726E-2</v>
      </c>
      <c r="AD243" s="48"/>
      <c r="AE243" s="43">
        <f t="shared" si="83"/>
        <v>6.2039999999999988</v>
      </c>
      <c r="AF243" s="44">
        <f t="shared" si="87"/>
        <v>8.169455306200045E-2</v>
      </c>
      <c r="AG243" s="16">
        <f t="shared" si="88"/>
        <v>6.3673891061239996</v>
      </c>
      <c r="AH243" s="16">
        <f t="shared" si="89"/>
        <v>6.0406108938759981</v>
      </c>
      <c r="AI243" s="49"/>
    </row>
    <row r="244" spans="1:35" x14ac:dyDescent="0.2">
      <c r="A244" s="14" t="s">
        <v>22</v>
      </c>
      <c r="B244" s="15">
        <v>41247</v>
      </c>
      <c r="C244" s="16">
        <v>6.07</v>
      </c>
      <c r="D244" s="16">
        <v>6.06</v>
      </c>
      <c r="E244" s="16">
        <v>6.1</v>
      </c>
      <c r="F244" s="16">
        <f t="shared" si="76"/>
        <v>-2.9999999999999361E-2</v>
      </c>
      <c r="G244" s="14" t="str">
        <f t="shared" si="77"/>
        <v/>
      </c>
      <c r="H244" s="14">
        <f t="shared" si="78"/>
        <v>2.9999999999999361E-2</v>
      </c>
      <c r="I244" s="16">
        <f t="shared" si="79"/>
        <v>31.03448275862074</v>
      </c>
      <c r="K244" s="46"/>
      <c r="L244" s="16">
        <f t="shared" si="80"/>
        <v>6.25</v>
      </c>
      <c r="M244" s="16">
        <f t="shared" si="81"/>
        <v>6.05</v>
      </c>
      <c r="N244" s="28">
        <f t="shared" si="82"/>
        <v>0.10000000000000223</v>
      </c>
      <c r="O244" s="28">
        <f t="shared" si="84"/>
        <v>0.22777777777777788</v>
      </c>
      <c r="P244" s="28">
        <f t="shared" si="85"/>
        <v>0.22777777777777788</v>
      </c>
      <c r="Q244" s="28">
        <f t="shared" si="86"/>
        <v>0.19344444444444492</v>
      </c>
      <c r="T244" s="47"/>
      <c r="U244" s="41">
        <f t="shared" si="72"/>
        <v>6.1348840357818446</v>
      </c>
      <c r="V244" s="16"/>
      <c r="W244" s="27">
        <f t="shared" si="73"/>
        <v>6.1839553070895548</v>
      </c>
      <c r="Y244" s="41">
        <f t="shared" si="74"/>
        <v>-4.9071271307710163E-2</v>
      </c>
      <c r="Z244" s="41">
        <f t="shared" si="75"/>
        <v>-3.5488547830714673E-2</v>
      </c>
      <c r="AD244" s="48"/>
      <c r="AE244" s="43">
        <f t="shared" si="83"/>
        <v>6.1924999999999999</v>
      </c>
      <c r="AF244" s="44">
        <f t="shared" si="87"/>
        <v>8.3538913088452418E-2</v>
      </c>
      <c r="AG244" s="16">
        <f t="shared" si="88"/>
        <v>6.3595778261769045</v>
      </c>
      <c r="AH244" s="16">
        <f t="shared" si="89"/>
        <v>6.0254221738230953</v>
      </c>
      <c r="AI244" s="49"/>
    </row>
    <row r="245" spans="1:35" x14ac:dyDescent="0.2">
      <c r="A245" s="14" t="s">
        <v>22</v>
      </c>
      <c r="B245" s="15">
        <v>41248</v>
      </c>
      <c r="C245" s="16">
        <v>6.06</v>
      </c>
      <c r="D245" s="16">
        <v>6.04</v>
      </c>
      <c r="E245" s="16">
        <v>6.08</v>
      </c>
      <c r="F245" s="16">
        <f t="shared" si="76"/>
        <v>-1.0000000000000675E-2</v>
      </c>
      <c r="G245" s="14" t="str">
        <f t="shared" si="77"/>
        <v/>
      </c>
      <c r="H245" s="14">
        <f t="shared" si="78"/>
        <v>1.0000000000000675E-2</v>
      </c>
      <c r="I245" s="16">
        <f t="shared" si="79"/>
        <v>32.727272727272748</v>
      </c>
      <c r="K245" s="46"/>
      <c r="L245" s="16">
        <f t="shared" si="80"/>
        <v>6.25</v>
      </c>
      <c r="M245" s="16">
        <f t="shared" si="81"/>
        <v>6.05</v>
      </c>
      <c r="N245" s="28">
        <f t="shared" si="82"/>
        <v>4.9999999999998893E-2</v>
      </c>
      <c r="O245" s="28">
        <f t="shared" si="84"/>
        <v>0.11944444444444451</v>
      </c>
      <c r="P245" s="28">
        <f t="shared" si="85"/>
        <v>0.11944444444444451</v>
      </c>
      <c r="Q245" s="28">
        <f t="shared" si="86"/>
        <v>0.19933333333333367</v>
      </c>
      <c r="T245" s="47"/>
      <c r="U245" s="41">
        <f t="shared" si="72"/>
        <v>6.1233634148923297</v>
      </c>
      <c r="V245" s="16"/>
      <c r="W245" s="27">
        <f t="shared" si="73"/>
        <v>6.174773432490329</v>
      </c>
      <c r="Y245" s="41">
        <f t="shared" si="74"/>
        <v>-5.1410017597999236E-2</v>
      </c>
      <c r="Z245" s="41">
        <f t="shared" si="75"/>
        <v>-3.7080694807443131E-2</v>
      </c>
      <c r="AD245" s="48"/>
      <c r="AE245" s="43">
        <f t="shared" si="83"/>
        <v>6.1809999999999992</v>
      </c>
      <c r="AF245" s="44">
        <f t="shared" si="87"/>
        <v>8.5141059424933219E-2</v>
      </c>
      <c r="AG245" s="16">
        <f t="shared" si="88"/>
        <v>6.3512821188498654</v>
      </c>
      <c r="AH245" s="16">
        <f t="shared" si="89"/>
        <v>6.0107178811501329</v>
      </c>
      <c r="AI245" s="49"/>
    </row>
    <row r="246" spans="1:35" x14ac:dyDescent="0.2">
      <c r="A246" s="14" t="s">
        <v>22</v>
      </c>
      <c r="B246" s="15">
        <v>41249</v>
      </c>
      <c r="C246" s="16">
        <v>6.08</v>
      </c>
      <c r="D246" s="16">
        <v>6.03</v>
      </c>
      <c r="E246" s="16">
        <v>6.1</v>
      </c>
      <c r="F246" s="16">
        <f t="shared" si="76"/>
        <v>2.0000000000000462E-2</v>
      </c>
      <c r="G246" s="14">
        <f t="shared" si="77"/>
        <v>2.0000000000000462E-2</v>
      </c>
      <c r="H246" s="14" t="str">
        <f t="shared" si="78"/>
        <v/>
      </c>
      <c r="I246" s="16">
        <f t="shared" si="79"/>
        <v>38.461538461538495</v>
      </c>
      <c r="K246" s="46"/>
      <c r="L246" s="16">
        <f t="shared" si="80"/>
        <v>6.25</v>
      </c>
      <c r="M246" s="16">
        <f t="shared" si="81"/>
        <v>6.05</v>
      </c>
      <c r="N246" s="28">
        <f t="shared" si="82"/>
        <v>0.1500000000000011</v>
      </c>
      <c r="O246" s="28">
        <f t="shared" si="84"/>
        <v>0.10000000000000075</v>
      </c>
      <c r="P246" s="28">
        <f t="shared" si="85"/>
        <v>0.10000000000000075</v>
      </c>
      <c r="Q246" s="28">
        <f t="shared" si="86"/>
        <v>0.19466666666666693</v>
      </c>
      <c r="T246" s="47"/>
      <c r="U246" s="41">
        <f t="shared" si="72"/>
        <v>6.1166921202935098</v>
      </c>
      <c r="V246" s="16"/>
      <c r="W246" s="27">
        <f t="shared" si="73"/>
        <v>6.167753178231786</v>
      </c>
      <c r="Y246" s="41">
        <f t="shared" si="74"/>
        <v>-5.10610579382762E-2</v>
      </c>
      <c r="Z246" s="41">
        <f t="shared" si="75"/>
        <v>-3.8478731120526438E-2</v>
      </c>
      <c r="AD246" s="48"/>
      <c r="AE246" s="43">
        <f t="shared" si="83"/>
        <v>6.1709999999999985</v>
      </c>
      <c r="AF246" s="44">
        <f t="shared" si="87"/>
        <v>8.4669947442997773E-2</v>
      </c>
      <c r="AG246" s="16">
        <f t="shared" si="88"/>
        <v>6.3403398948859939</v>
      </c>
      <c r="AH246" s="16">
        <f t="shared" si="89"/>
        <v>6.0016601051140031</v>
      </c>
      <c r="AI246" s="49"/>
    </row>
    <row r="247" spans="1:35" x14ac:dyDescent="0.2">
      <c r="A247" s="14" t="s">
        <v>22</v>
      </c>
      <c r="B247" s="15">
        <v>41250</v>
      </c>
      <c r="C247" s="16">
        <v>6.05</v>
      </c>
      <c r="D247" s="16">
        <v>6.03</v>
      </c>
      <c r="E247" s="16">
        <v>6.08</v>
      </c>
      <c r="F247" s="16">
        <f t="shared" si="76"/>
        <v>-3.0000000000000249E-2</v>
      </c>
      <c r="G247" s="14" t="str">
        <f t="shared" si="77"/>
        <v/>
      </c>
      <c r="H247" s="14">
        <f t="shared" si="78"/>
        <v>3.0000000000000249E-2</v>
      </c>
      <c r="I247" s="16">
        <f t="shared" si="79"/>
        <v>35.185185185185247</v>
      </c>
      <c r="K247" s="46"/>
      <c r="L247" s="16">
        <f t="shared" si="80"/>
        <v>6.25</v>
      </c>
      <c r="M247" s="16">
        <f t="shared" si="81"/>
        <v>6.05</v>
      </c>
      <c r="N247" s="28">
        <f t="shared" si="82"/>
        <v>0</v>
      </c>
      <c r="O247" s="28">
        <f t="shared" si="84"/>
        <v>6.6666666666666666E-2</v>
      </c>
      <c r="P247" s="28">
        <f t="shared" si="85"/>
        <v>6.6666666666666666E-2</v>
      </c>
      <c r="Q247" s="28">
        <f t="shared" si="86"/>
        <v>0.15833333333333349</v>
      </c>
      <c r="T247" s="47"/>
      <c r="U247" s="41">
        <f t="shared" si="72"/>
        <v>6.1064317940945081</v>
      </c>
      <c r="V247" s="16"/>
      <c r="W247" s="27">
        <f t="shared" si="73"/>
        <v>6.1590307205849868</v>
      </c>
      <c r="Y247" s="41">
        <f t="shared" si="74"/>
        <v>-5.2598926490478703E-2</v>
      </c>
      <c r="Z247" s="41">
        <f t="shared" si="75"/>
        <v>-3.9890750657521672E-2</v>
      </c>
      <c r="AD247" s="48"/>
      <c r="AE247" s="43">
        <f t="shared" si="83"/>
        <v>6.1584999999999992</v>
      </c>
      <c r="AF247" s="44">
        <f t="shared" si="87"/>
        <v>8.3142949189934381E-2</v>
      </c>
      <c r="AG247" s="16">
        <f t="shared" si="88"/>
        <v>6.3247858983798677</v>
      </c>
      <c r="AH247" s="16">
        <f t="shared" si="89"/>
        <v>5.9922141016201307</v>
      </c>
      <c r="AI247" s="49"/>
    </row>
    <row r="248" spans="1:35" x14ac:dyDescent="0.2">
      <c r="A248" s="14" t="s">
        <v>22</v>
      </c>
      <c r="B248" s="15">
        <v>41253</v>
      </c>
      <c r="C248" s="16">
        <v>6.05</v>
      </c>
      <c r="D248" s="16">
        <v>6.01</v>
      </c>
      <c r="E248" s="16">
        <v>6.07</v>
      </c>
      <c r="F248" s="16">
        <f t="shared" si="76"/>
        <v>0</v>
      </c>
      <c r="G248" s="14" t="str">
        <f t="shared" si="77"/>
        <v/>
      </c>
      <c r="H248" s="14" t="str">
        <f t="shared" si="78"/>
        <v/>
      </c>
      <c r="I248" s="16">
        <f t="shared" si="79"/>
        <v>30.000000000000085</v>
      </c>
      <c r="K248" s="46"/>
      <c r="L248" s="16">
        <f t="shared" si="80"/>
        <v>6.23</v>
      </c>
      <c r="M248" s="16">
        <f t="shared" si="81"/>
        <v>6.05</v>
      </c>
      <c r="N248" s="28">
        <f t="shared" si="82"/>
        <v>0</v>
      </c>
      <c r="O248" s="28">
        <f t="shared" si="84"/>
        <v>5.0000000000000371E-2</v>
      </c>
      <c r="P248" s="28">
        <f t="shared" si="85"/>
        <v>5.0000000000000371E-2</v>
      </c>
      <c r="Q248" s="28">
        <f t="shared" si="86"/>
        <v>0.11277777777777805</v>
      </c>
      <c r="T248" s="47"/>
      <c r="U248" s="41">
        <f t="shared" si="72"/>
        <v>6.0977499796184302</v>
      </c>
      <c r="V248" s="16"/>
      <c r="W248" s="27">
        <f t="shared" si="73"/>
        <v>6.1509543709120242</v>
      </c>
      <c r="Y248" s="41">
        <f t="shared" si="74"/>
        <v>-5.3204391293594E-2</v>
      </c>
      <c r="Z248" s="41">
        <f t="shared" si="75"/>
        <v>-4.1222114721128904E-2</v>
      </c>
      <c r="AD248" s="48"/>
      <c r="AE248" s="43">
        <f t="shared" si="83"/>
        <v>6.1469999999999994</v>
      </c>
      <c r="AF248" s="44">
        <f t="shared" si="87"/>
        <v>8.1430952346144184E-2</v>
      </c>
      <c r="AG248" s="16">
        <f t="shared" si="88"/>
        <v>6.3098619046922879</v>
      </c>
      <c r="AH248" s="16">
        <f t="shared" si="89"/>
        <v>5.9841380953077108</v>
      </c>
      <c r="AI248" s="49"/>
    </row>
    <row r="249" spans="1:35" x14ac:dyDescent="0.2">
      <c r="A249" s="14" t="s">
        <v>22</v>
      </c>
      <c r="B249" s="15">
        <v>41254</v>
      </c>
      <c r="C249" s="16">
        <v>6.05</v>
      </c>
      <c r="D249" s="16">
        <v>6.02</v>
      </c>
      <c r="E249" s="16">
        <v>6.08</v>
      </c>
      <c r="F249" s="16">
        <f t="shared" si="76"/>
        <v>0</v>
      </c>
      <c r="G249" s="14" t="str">
        <f t="shared" si="77"/>
        <v/>
      </c>
      <c r="H249" s="14" t="str">
        <f t="shared" si="78"/>
        <v/>
      </c>
      <c r="I249" s="16">
        <f t="shared" si="79"/>
        <v>31.914893617021377</v>
      </c>
      <c r="K249" s="46"/>
      <c r="L249" s="16">
        <f t="shared" si="80"/>
        <v>6.23</v>
      </c>
      <c r="M249" s="16">
        <f t="shared" si="81"/>
        <v>6.05</v>
      </c>
      <c r="N249" s="28">
        <f t="shared" si="82"/>
        <v>0</v>
      </c>
      <c r="O249" s="28">
        <f t="shared" si="84"/>
        <v>0</v>
      </c>
      <c r="P249" s="28">
        <f t="shared" si="85"/>
        <v>0</v>
      </c>
      <c r="Q249" s="28">
        <f t="shared" si="86"/>
        <v>6.7222222222222461E-2</v>
      </c>
      <c r="T249" s="47"/>
      <c r="U249" s="41">
        <f t="shared" si="72"/>
        <v>6.0904038289079026</v>
      </c>
      <c r="V249" s="16"/>
      <c r="W249" s="27">
        <f t="shared" si="73"/>
        <v>6.143476269362985</v>
      </c>
      <c r="Y249" s="41">
        <f t="shared" si="74"/>
        <v>-5.3072440455082415E-2</v>
      </c>
      <c r="Z249" s="41">
        <f t="shared" si="75"/>
        <v>-4.2407147294524258E-2</v>
      </c>
      <c r="AD249" s="48"/>
      <c r="AE249" s="43">
        <f t="shared" si="83"/>
        <v>6.1360000000000001</v>
      </c>
      <c r="AF249" s="44">
        <f t="shared" si="87"/>
        <v>7.8892331693264164E-2</v>
      </c>
      <c r="AG249" s="16">
        <f t="shared" si="88"/>
        <v>6.2937846633865284</v>
      </c>
      <c r="AH249" s="16">
        <f t="shared" si="89"/>
        <v>5.9782153366134718</v>
      </c>
      <c r="AI249" s="49"/>
    </row>
    <row r="250" spans="1:35" x14ac:dyDescent="0.2">
      <c r="A250" s="14" t="s">
        <v>22</v>
      </c>
      <c r="B250" s="15">
        <v>41255</v>
      </c>
      <c r="C250" s="16">
        <v>6</v>
      </c>
      <c r="D250" s="16">
        <v>5.98</v>
      </c>
      <c r="E250" s="16">
        <v>6.09</v>
      </c>
      <c r="F250" s="16">
        <f t="shared" si="76"/>
        <v>-4.9999999999999822E-2</v>
      </c>
      <c r="G250" s="14" t="str">
        <f t="shared" si="77"/>
        <v/>
      </c>
      <c r="H250" s="14">
        <f t="shared" si="78"/>
        <v>4.9999999999999822E-2</v>
      </c>
      <c r="I250" s="16">
        <f t="shared" si="79"/>
        <v>27.450980392156893</v>
      </c>
      <c r="K250" s="46"/>
      <c r="L250" s="16">
        <f t="shared" si="80"/>
        <v>6.14</v>
      </c>
      <c r="M250" s="16">
        <f t="shared" si="81"/>
        <v>6</v>
      </c>
      <c r="N250" s="28">
        <f t="shared" si="82"/>
        <v>0</v>
      </c>
      <c r="O250" s="28">
        <f t="shared" si="84"/>
        <v>0</v>
      </c>
      <c r="P250" s="28">
        <f t="shared" si="85"/>
        <v>0</v>
      </c>
      <c r="Q250" s="28">
        <f t="shared" si="86"/>
        <v>4.3333333333333557E-2</v>
      </c>
      <c r="T250" s="47"/>
      <c r="U250" s="41">
        <f t="shared" si="72"/>
        <v>6.0764955475374558</v>
      </c>
      <c r="V250" s="16"/>
      <c r="W250" s="27">
        <f t="shared" si="73"/>
        <v>6.1328483975583197</v>
      </c>
      <c r="Y250" s="41">
        <f t="shared" si="74"/>
        <v>-5.6352850020863876E-2</v>
      </c>
      <c r="Z250" s="41">
        <f t="shared" si="75"/>
        <v>-4.3801717567158227E-2</v>
      </c>
      <c r="AD250" s="48"/>
      <c r="AE250" s="43">
        <f t="shared" si="83"/>
        <v>6.1214999999999993</v>
      </c>
      <c r="AF250" s="44">
        <f t="shared" si="87"/>
        <v>7.5846885235980585E-2</v>
      </c>
      <c r="AG250" s="16">
        <f t="shared" si="88"/>
        <v>6.27319377047196</v>
      </c>
      <c r="AH250" s="16">
        <f t="shared" si="89"/>
        <v>5.9698062295280385</v>
      </c>
      <c r="AI250" s="49"/>
    </row>
    <row r="251" spans="1:35" x14ac:dyDescent="0.2">
      <c r="A251" s="14" t="s">
        <v>22</v>
      </c>
      <c r="B251" s="15">
        <v>41256</v>
      </c>
      <c r="C251" s="16">
        <v>6.04</v>
      </c>
      <c r="D251" s="16">
        <v>5.99</v>
      </c>
      <c r="E251" s="16">
        <v>6.04</v>
      </c>
      <c r="F251" s="16">
        <f t="shared" si="76"/>
        <v>4.0000000000000036E-2</v>
      </c>
      <c r="G251" s="14">
        <f t="shared" si="77"/>
        <v>4.0000000000000036E-2</v>
      </c>
      <c r="H251" s="14" t="str">
        <f t="shared" si="78"/>
        <v/>
      </c>
      <c r="I251" s="16">
        <f t="shared" si="79"/>
        <v>42.857142857142918</v>
      </c>
      <c r="K251" s="46"/>
      <c r="L251" s="16">
        <f t="shared" si="80"/>
        <v>6.14</v>
      </c>
      <c r="M251" s="16">
        <f t="shared" si="81"/>
        <v>6</v>
      </c>
      <c r="N251" s="28">
        <f t="shared" si="82"/>
        <v>0.28571428571428664</v>
      </c>
      <c r="O251" s="28">
        <f t="shared" si="84"/>
        <v>9.5238095238095552E-2</v>
      </c>
      <c r="P251" s="28">
        <f t="shared" si="85"/>
        <v>9.5238095238095552E-2</v>
      </c>
      <c r="Q251" s="28">
        <f t="shared" si="86"/>
        <v>4.2380952380952519E-2</v>
      </c>
      <c r="T251" s="47"/>
      <c r="U251" s="41">
        <f t="shared" si="72"/>
        <v>6.0708808479163086</v>
      </c>
      <c r="V251" s="16"/>
      <c r="W251" s="27">
        <f t="shared" si="73"/>
        <v>6.1259707384799258</v>
      </c>
      <c r="Y251" s="41">
        <f t="shared" si="74"/>
        <v>-5.5089890563617239E-2</v>
      </c>
      <c r="Z251" s="41">
        <f t="shared" si="75"/>
        <v>-4.493053486680413E-2</v>
      </c>
      <c r="AD251" s="48"/>
      <c r="AE251" s="43">
        <f t="shared" si="83"/>
        <v>6.1109999999999989</v>
      </c>
      <c r="AF251" s="44">
        <f t="shared" si="87"/>
        <v>7.1756532803641013E-2</v>
      </c>
      <c r="AG251" s="16">
        <f t="shared" si="88"/>
        <v>6.2545130656072807</v>
      </c>
      <c r="AH251" s="16">
        <f t="shared" si="89"/>
        <v>5.967486934392717</v>
      </c>
      <c r="AI251" s="49"/>
    </row>
    <row r="252" spans="1:35" x14ac:dyDescent="0.2">
      <c r="A252" s="14" t="s">
        <v>22</v>
      </c>
      <c r="B252" s="15">
        <v>41257</v>
      </c>
      <c r="C252" s="16">
        <v>6.01</v>
      </c>
      <c r="D252" s="16">
        <v>6</v>
      </c>
      <c r="E252" s="16">
        <v>6.04</v>
      </c>
      <c r="F252" s="16">
        <f t="shared" si="76"/>
        <v>-3.0000000000000249E-2</v>
      </c>
      <c r="G252" s="14" t="str">
        <f t="shared" si="77"/>
        <v/>
      </c>
      <c r="H252" s="14">
        <f t="shared" si="78"/>
        <v>3.0000000000000249E-2</v>
      </c>
      <c r="I252" s="16">
        <f t="shared" si="79"/>
        <v>35.714285714285722</v>
      </c>
      <c r="K252" s="46"/>
      <c r="L252" s="16">
        <f t="shared" si="80"/>
        <v>6.14</v>
      </c>
      <c r="M252" s="16">
        <f t="shared" si="81"/>
        <v>6</v>
      </c>
      <c r="N252" s="28">
        <f t="shared" si="82"/>
        <v>7.1428571428570065E-2</v>
      </c>
      <c r="O252" s="28">
        <f t="shared" si="84"/>
        <v>0.1190476190476189</v>
      </c>
      <c r="P252" s="28">
        <f t="shared" si="85"/>
        <v>0.1190476190476189</v>
      </c>
      <c r="Q252" s="28">
        <f t="shared" si="86"/>
        <v>5.2857142857142957E-2</v>
      </c>
      <c r="T252" s="47"/>
      <c r="U252" s="41">
        <f t="shared" si="72"/>
        <v>6.0615145636214915</v>
      </c>
      <c r="V252" s="16"/>
      <c r="W252" s="27">
        <f t="shared" si="73"/>
        <v>6.1173803134073381</v>
      </c>
      <c r="Y252" s="41">
        <f t="shared" si="74"/>
        <v>-5.5865749785846575E-2</v>
      </c>
      <c r="Z252" s="41">
        <f t="shared" si="75"/>
        <v>-4.6024056358708376E-2</v>
      </c>
      <c r="AD252" s="48"/>
      <c r="AE252" s="43">
        <f t="shared" si="83"/>
        <v>6.1014999999999997</v>
      </c>
      <c r="AF252" s="44">
        <f t="shared" si="87"/>
        <v>7.1921832568421148E-2</v>
      </c>
      <c r="AG252" s="16">
        <f t="shared" si="88"/>
        <v>6.2453436651368417</v>
      </c>
      <c r="AH252" s="16">
        <f t="shared" si="89"/>
        <v>5.9576563348631577</v>
      </c>
      <c r="AI252" s="49"/>
    </row>
    <row r="253" spans="1:35" x14ac:dyDescent="0.2">
      <c r="A253" s="14" t="s">
        <v>22</v>
      </c>
      <c r="B253" s="15">
        <v>41260</v>
      </c>
      <c r="C253" s="16">
        <v>6</v>
      </c>
      <c r="D253" s="16">
        <v>5.95</v>
      </c>
      <c r="E253" s="16">
        <v>6.01</v>
      </c>
      <c r="F253" s="16">
        <f t="shared" si="76"/>
        <v>-9.9999999999997868E-3</v>
      </c>
      <c r="G253" s="14" t="str">
        <f t="shared" si="77"/>
        <v/>
      </c>
      <c r="H253" s="14">
        <f t="shared" si="78"/>
        <v>9.9999999999997868E-3</v>
      </c>
      <c r="I253" s="16">
        <f t="shared" si="79"/>
        <v>42.857142857142897</v>
      </c>
      <c r="K253" s="46"/>
      <c r="L253" s="16">
        <f t="shared" si="80"/>
        <v>6.14</v>
      </c>
      <c r="M253" s="16">
        <f t="shared" si="81"/>
        <v>6</v>
      </c>
      <c r="N253" s="28">
        <f t="shared" si="82"/>
        <v>0</v>
      </c>
      <c r="O253" s="28">
        <f t="shared" si="84"/>
        <v>0.1190476190476189</v>
      </c>
      <c r="P253" s="28">
        <f t="shared" si="85"/>
        <v>0.1190476190476189</v>
      </c>
      <c r="Q253" s="28">
        <f t="shared" si="86"/>
        <v>6.666666666666668E-2</v>
      </c>
      <c r="T253" s="47"/>
      <c r="U253" s="41">
        <f t="shared" si="72"/>
        <v>6.0520507846028009</v>
      </c>
      <c r="V253" s="16"/>
      <c r="W253" s="27">
        <f t="shared" si="73"/>
        <v>6.1086854753771656</v>
      </c>
      <c r="Y253" s="41">
        <f t="shared" si="74"/>
        <v>-5.6634690774364671E-2</v>
      </c>
      <c r="Z253" s="41">
        <f t="shared" si="75"/>
        <v>-4.7085119800274008E-2</v>
      </c>
      <c r="AD253" s="48"/>
      <c r="AE253" s="43">
        <f t="shared" si="83"/>
        <v>6.0909999999999993</v>
      </c>
      <c r="AF253" s="44">
        <f t="shared" si="87"/>
        <v>7.063285354564125E-2</v>
      </c>
      <c r="AG253" s="16">
        <f t="shared" si="88"/>
        <v>6.2322657070912815</v>
      </c>
      <c r="AH253" s="16">
        <f t="shared" si="89"/>
        <v>5.9497342929087171</v>
      </c>
      <c r="AI253" s="49"/>
    </row>
    <row r="254" spans="1:35" x14ac:dyDescent="0.2">
      <c r="A254" s="14" t="s">
        <v>22</v>
      </c>
      <c r="B254" s="15">
        <v>41261</v>
      </c>
      <c r="C254" s="16">
        <v>5.95</v>
      </c>
      <c r="D254" s="16">
        <v>5.92</v>
      </c>
      <c r="E254" s="16">
        <v>6</v>
      </c>
      <c r="F254" s="16">
        <f t="shared" si="76"/>
        <v>-4.9999999999999822E-2</v>
      </c>
      <c r="G254" s="14" t="str">
        <f t="shared" si="77"/>
        <v/>
      </c>
      <c r="H254" s="14">
        <f t="shared" si="78"/>
        <v>4.9999999999999822E-2</v>
      </c>
      <c r="I254" s="16">
        <f t="shared" si="79"/>
        <v>32.432432432432449</v>
      </c>
      <c r="K254" s="46"/>
      <c r="L254" s="16">
        <f t="shared" si="80"/>
        <v>6.14</v>
      </c>
      <c r="M254" s="16">
        <f t="shared" si="81"/>
        <v>5.95</v>
      </c>
      <c r="N254" s="28">
        <f t="shared" si="82"/>
        <v>0</v>
      </c>
      <c r="O254" s="28">
        <f t="shared" si="84"/>
        <v>2.3809523809523354E-2</v>
      </c>
      <c r="P254" s="28">
        <f t="shared" si="85"/>
        <v>2.3809523809523354E-2</v>
      </c>
      <c r="Q254" s="28">
        <f t="shared" si="86"/>
        <v>7.1428571428571341E-2</v>
      </c>
      <c r="T254" s="47"/>
      <c r="U254" s="41">
        <f t="shared" si="72"/>
        <v>6.0363506638946776</v>
      </c>
      <c r="V254" s="16"/>
      <c r="W254" s="27">
        <f t="shared" si="73"/>
        <v>6.0969309957195978</v>
      </c>
      <c r="Y254" s="41">
        <f t="shared" si="74"/>
        <v>-6.0580331824920286E-2</v>
      </c>
      <c r="Z254" s="41">
        <f t="shared" si="75"/>
        <v>-4.8434641002738643E-2</v>
      </c>
      <c r="AD254" s="48"/>
      <c r="AE254" s="43">
        <f t="shared" si="83"/>
        <v>6.0759999999999996</v>
      </c>
      <c r="AF254" s="44">
        <f t="shared" si="87"/>
        <v>6.7037303048377489E-2</v>
      </c>
      <c r="AG254" s="16">
        <f t="shared" si="88"/>
        <v>6.2100746060967547</v>
      </c>
      <c r="AH254" s="16">
        <f t="shared" si="89"/>
        <v>5.9419253939032446</v>
      </c>
      <c r="AI254" s="49"/>
    </row>
    <row r="255" spans="1:35" x14ac:dyDescent="0.2">
      <c r="A255" s="14" t="s">
        <v>22</v>
      </c>
      <c r="B255" s="15">
        <v>41262</v>
      </c>
      <c r="C255" s="16">
        <v>5.92</v>
      </c>
      <c r="D255" s="16">
        <v>5.89</v>
      </c>
      <c r="E255" s="16">
        <v>5.96</v>
      </c>
      <c r="F255" s="16">
        <f t="shared" si="76"/>
        <v>-3.0000000000000249E-2</v>
      </c>
      <c r="G255" s="14" t="str">
        <f t="shared" si="77"/>
        <v/>
      </c>
      <c r="H255" s="14">
        <f t="shared" si="78"/>
        <v>3.0000000000000249E-2</v>
      </c>
      <c r="I255" s="16">
        <f t="shared" si="79"/>
        <v>24.32432432432428</v>
      </c>
      <c r="K255" s="46"/>
      <c r="L255" s="16">
        <f t="shared" si="80"/>
        <v>6.14</v>
      </c>
      <c r="M255" s="16">
        <f t="shared" si="81"/>
        <v>5.92</v>
      </c>
      <c r="N255" s="28">
        <f t="shared" si="82"/>
        <v>0</v>
      </c>
      <c r="O255" s="28">
        <f t="shared" si="84"/>
        <v>0</v>
      </c>
      <c r="P255" s="28">
        <f t="shared" si="85"/>
        <v>0</v>
      </c>
      <c r="Q255" s="28">
        <f t="shared" si="86"/>
        <v>7.1428571428571341E-2</v>
      </c>
      <c r="T255" s="47"/>
      <c r="U255" s="41">
        <f t="shared" si="72"/>
        <v>6.0184505617570343</v>
      </c>
      <c r="V255" s="16"/>
      <c r="W255" s="27">
        <f t="shared" si="73"/>
        <v>6.0838249960366646</v>
      </c>
      <c r="Y255" s="41">
        <f t="shared" si="74"/>
        <v>-6.53744342796303E-2</v>
      </c>
      <c r="Z255" s="41">
        <f t="shared" si="75"/>
        <v>-5.0128620330427809E-2</v>
      </c>
      <c r="AD255" s="48"/>
      <c r="AE255" s="43">
        <f t="shared" si="83"/>
        <v>6.0610000000000008</v>
      </c>
      <c r="AF255" s="44">
        <f t="shared" si="87"/>
        <v>6.6700824582609203E-2</v>
      </c>
      <c r="AG255" s="16">
        <f t="shared" si="88"/>
        <v>6.1944016491652194</v>
      </c>
      <c r="AH255" s="16">
        <f t="shared" si="89"/>
        <v>5.9275983508347823</v>
      </c>
      <c r="AI255" s="49"/>
    </row>
    <row r="256" spans="1:35" x14ac:dyDescent="0.2">
      <c r="A256" s="14" t="s">
        <v>22</v>
      </c>
      <c r="B256" s="15">
        <v>41263</v>
      </c>
      <c r="C256" s="16">
        <v>5.78</v>
      </c>
      <c r="D256" s="16">
        <v>5.78</v>
      </c>
      <c r="E256" s="16">
        <v>5.9</v>
      </c>
      <c r="F256" s="16">
        <f t="shared" si="76"/>
        <v>-0.13999999999999968</v>
      </c>
      <c r="G256" s="14" t="str">
        <f t="shared" si="77"/>
        <v/>
      </c>
      <c r="H256" s="14">
        <f t="shared" si="78"/>
        <v>0.13999999999999968</v>
      </c>
      <c r="I256" s="16">
        <f t="shared" si="79"/>
        <v>12.500000000000099</v>
      </c>
      <c r="K256" s="46"/>
      <c r="L256" s="16">
        <f t="shared" si="80"/>
        <v>6.1</v>
      </c>
      <c r="M256" s="16">
        <f t="shared" si="81"/>
        <v>5.78</v>
      </c>
      <c r="N256" s="28">
        <f t="shared" si="82"/>
        <v>0</v>
      </c>
      <c r="O256" s="28">
        <f t="shared" si="84"/>
        <v>0</v>
      </c>
      <c r="P256" s="28">
        <f t="shared" si="85"/>
        <v>0</v>
      </c>
      <c r="Q256" s="28">
        <f t="shared" si="86"/>
        <v>5.238095238095223E-2</v>
      </c>
      <c r="T256" s="47"/>
      <c r="U256" s="41">
        <f t="shared" si="72"/>
        <v>5.9817658599482595</v>
      </c>
      <c r="V256" s="16"/>
      <c r="W256" s="27">
        <f t="shared" si="73"/>
        <v>6.0613194407746898</v>
      </c>
      <c r="Y256" s="41">
        <f t="shared" si="74"/>
        <v>-7.955358082643027E-2</v>
      </c>
      <c r="Z256" s="41">
        <f t="shared" si="75"/>
        <v>-5.3071116380028059E-2</v>
      </c>
      <c r="AD256" s="48"/>
      <c r="AE256" s="43">
        <f t="shared" si="83"/>
        <v>6.0385000000000009</v>
      </c>
      <c r="AF256" s="44">
        <f t="shared" si="87"/>
        <v>8.0391230865063806E-2</v>
      </c>
      <c r="AG256" s="16">
        <f t="shared" si="88"/>
        <v>6.1992824617301281</v>
      </c>
      <c r="AH256" s="16">
        <f t="shared" si="89"/>
        <v>5.8777175382698736</v>
      </c>
      <c r="AI256" s="49"/>
    </row>
    <row r="257" spans="1:35" x14ac:dyDescent="0.2">
      <c r="A257" s="14" t="s">
        <v>22</v>
      </c>
      <c r="B257" s="15">
        <v>41264</v>
      </c>
      <c r="C257" s="16">
        <v>5.68</v>
      </c>
      <c r="D257" s="16">
        <v>5.5</v>
      </c>
      <c r="E257" s="16">
        <v>5.83</v>
      </c>
      <c r="F257" s="16">
        <f t="shared" si="76"/>
        <v>-0.10000000000000053</v>
      </c>
      <c r="G257" s="14" t="str">
        <f t="shared" si="77"/>
        <v/>
      </c>
      <c r="H257" s="14">
        <f t="shared" si="78"/>
        <v>0.10000000000000053</v>
      </c>
      <c r="I257" s="16">
        <f t="shared" si="79"/>
        <v>11.111111111111185</v>
      </c>
      <c r="K257" s="46"/>
      <c r="L257" s="16">
        <f t="shared" si="80"/>
        <v>6.08</v>
      </c>
      <c r="M257" s="16">
        <f t="shared" si="81"/>
        <v>5.68</v>
      </c>
      <c r="N257" s="28">
        <f t="shared" si="82"/>
        <v>0</v>
      </c>
      <c r="O257" s="28">
        <f t="shared" si="84"/>
        <v>0</v>
      </c>
      <c r="P257" s="28">
        <f t="shared" si="85"/>
        <v>0</v>
      </c>
      <c r="Q257" s="28">
        <f t="shared" si="86"/>
        <v>2.8571428571428453E-2</v>
      </c>
      <c r="T257" s="47"/>
      <c r="U257" s="41">
        <f t="shared" si="72"/>
        <v>5.9353403430331424</v>
      </c>
      <c r="V257" s="16"/>
      <c r="W257" s="27">
        <f t="shared" si="73"/>
        <v>6.0330735562728615</v>
      </c>
      <c r="Y257" s="41">
        <f t="shared" si="74"/>
        <v>-9.7733213239719063E-2</v>
      </c>
      <c r="Z257" s="41">
        <f t="shared" si="75"/>
        <v>-5.7537326065997159E-2</v>
      </c>
      <c r="AD257" s="48"/>
      <c r="AE257" s="43">
        <f t="shared" si="83"/>
        <v>6.017500000000001</v>
      </c>
      <c r="AF257" s="44">
        <f t="shared" si="87"/>
        <v>0.11071923952050969</v>
      </c>
      <c r="AG257" s="16">
        <f t="shared" si="88"/>
        <v>6.2389384790410203</v>
      </c>
      <c r="AH257" s="16">
        <f t="shared" si="89"/>
        <v>5.7960615209589816</v>
      </c>
      <c r="AI257" s="49"/>
    </row>
    <row r="258" spans="1:35" x14ac:dyDescent="0.2">
      <c r="A258" s="14" t="s">
        <v>22</v>
      </c>
      <c r="B258" s="15">
        <v>41267</v>
      </c>
      <c r="C258" s="16">
        <v>5.65</v>
      </c>
      <c r="D258" s="16">
        <v>5.5</v>
      </c>
      <c r="E258" s="16">
        <v>5.7</v>
      </c>
      <c r="F258" s="16">
        <f t="shared" si="76"/>
        <v>-2.9999999999999361E-2</v>
      </c>
      <c r="G258" s="14" t="str">
        <f t="shared" si="77"/>
        <v/>
      </c>
      <c r="H258" s="14">
        <f t="shared" si="78"/>
        <v>2.9999999999999361E-2</v>
      </c>
      <c r="I258" s="16">
        <f t="shared" si="79"/>
        <v>11.111111111111185</v>
      </c>
      <c r="K258" s="46"/>
      <c r="L258" s="16">
        <f t="shared" si="80"/>
        <v>6.08</v>
      </c>
      <c r="M258" s="16">
        <f t="shared" si="81"/>
        <v>5.65</v>
      </c>
      <c r="N258" s="28">
        <f t="shared" si="82"/>
        <v>0</v>
      </c>
      <c r="O258" s="28">
        <f t="shared" si="84"/>
        <v>0</v>
      </c>
      <c r="P258" s="28">
        <f t="shared" si="85"/>
        <v>0</v>
      </c>
      <c r="Q258" s="28">
        <f t="shared" si="86"/>
        <v>4.7619047619046704E-3</v>
      </c>
      <c r="T258" s="47"/>
      <c r="U258" s="41">
        <f t="shared" si="72"/>
        <v>5.8914418287203514</v>
      </c>
      <c r="V258" s="16"/>
      <c r="W258" s="27">
        <f t="shared" si="73"/>
        <v>6.0046977372896864</v>
      </c>
      <c r="Y258" s="41">
        <f t="shared" si="74"/>
        <v>-0.11325590856933498</v>
      </c>
      <c r="Z258" s="41">
        <f t="shared" si="75"/>
        <v>-6.3109184316330946E-2</v>
      </c>
      <c r="AD258" s="48"/>
      <c r="AE258" s="43">
        <f t="shared" si="83"/>
        <v>5.9935</v>
      </c>
      <c r="AF258" s="44">
        <f t="shared" si="87"/>
        <v>0.1334269463039606</v>
      </c>
      <c r="AG258" s="16">
        <f t="shared" si="88"/>
        <v>6.2603538926079212</v>
      </c>
      <c r="AH258" s="16">
        <f t="shared" si="89"/>
        <v>5.7266461073920789</v>
      </c>
      <c r="AI258" s="49"/>
    </row>
    <row r="259" spans="1:35" x14ac:dyDescent="0.2">
      <c r="A259" s="14" t="s">
        <v>22</v>
      </c>
      <c r="B259" s="15">
        <v>41268</v>
      </c>
      <c r="C259" s="16">
        <v>5.65</v>
      </c>
      <c r="D259" s="16">
        <v>5.65</v>
      </c>
      <c r="E259" s="16">
        <v>5.65</v>
      </c>
      <c r="F259" s="16">
        <f t="shared" si="76"/>
        <v>0</v>
      </c>
      <c r="G259" s="14" t="str">
        <f t="shared" si="77"/>
        <v/>
      </c>
      <c r="H259" s="14" t="str">
        <f t="shared" si="78"/>
        <v/>
      </c>
      <c r="I259" s="16">
        <f t="shared" si="79"/>
        <v>11.320754716981213</v>
      </c>
      <c r="K259" s="46"/>
      <c r="L259" s="16">
        <f t="shared" si="80"/>
        <v>6.08</v>
      </c>
      <c r="M259" s="16">
        <f t="shared" si="81"/>
        <v>5.65</v>
      </c>
      <c r="N259" s="28">
        <f t="shared" si="82"/>
        <v>0</v>
      </c>
      <c r="O259" s="28">
        <f t="shared" si="84"/>
        <v>0</v>
      </c>
      <c r="P259" s="28">
        <f t="shared" si="85"/>
        <v>0</v>
      </c>
      <c r="Q259" s="28">
        <f t="shared" si="86"/>
        <v>0</v>
      </c>
      <c r="T259" s="47"/>
      <c r="U259" s="41">
        <f t="shared" si="72"/>
        <v>5.8542969319941438</v>
      </c>
      <c r="V259" s="16"/>
      <c r="W259" s="27">
        <f t="shared" si="73"/>
        <v>5.9784238308237834</v>
      </c>
      <c r="Y259" s="41">
        <f t="shared" si="74"/>
        <v>-0.12412689882963956</v>
      </c>
      <c r="Z259" s="41">
        <f t="shared" si="75"/>
        <v>-6.9210955767661814E-2</v>
      </c>
      <c r="AD259" s="48"/>
      <c r="AE259" s="43">
        <f t="shared" si="83"/>
        <v>5.9735000000000014</v>
      </c>
      <c r="AF259" s="44">
        <f t="shared" si="87"/>
        <v>0.15212741370311919</v>
      </c>
      <c r="AG259" s="16">
        <f t="shared" si="88"/>
        <v>6.2777548274062394</v>
      </c>
      <c r="AH259" s="16">
        <f t="shared" si="89"/>
        <v>5.6692451725937634</v>
      </c>
      <c r="AI259" s="49"/>
    </row>
    <row r="260" spans="1:35" x14ac:dyDescent="0.2">
      <c r="A260" s="14" t="s">
        <v>22</v>
      </c>
      <c r="B260" s="15">
        <v>41269</v>
      </c>
      <c r="C260" s="16">
        <v>5.65</v>
      </c>
      <c r="D260" s="16">
        <v>5.65</v>
      </c>
      <c r="E260" s="16">
        <v>5.65</v>
      </c>
      <c r="F260" s="16">
        <f t="shared" si="76"/>
        <v>0</v>
      </c>
      <c r="G260" s="14" t="str">
        <f t="shared" si="77"/>
        <v/>
      </c>
      <c r="H260" s="14" t="str">
        <f t="shared" si="78"/>
        <v/>
      </c>
      <c r="I260" s="16">
        <f t="shared" si="79"/>
        <v>7.8431372549019756</v>
      </c>
      <c r="K260" s="46"/>
      <c r="L260" s="16">
        <f t="shared" si="80"/>
        <v>6.05</v>
      </c>
      <c r="M260" s="16">
        <f t="shared" si="81"/>
        <v>5.65</v>
      </c>
      <c r="N260" s="28">
        <f t="shared" si="82"/>
        <v>0</v>
      </c>
      <c r="O260" s="28">
        <f t="shared" si="84"/>
        <v>0</v>
      </c>
      <c r="P260" s="28">
        <f t="shared" si="85"/>
        <v>0</v>
      </c>
      <c r="Q260" s="28">
        <f t="shared" si="86"/>
        <v>0</v>
      </c>
      <c r="T260" s="47"/>
      <c r="U260" s="41">
        <f t="shared" si="72"/>
        <v>5.8228666347642761</v>
      </c>
      <c r="V260" s="16"/>
      <c r="W260" s="27">
        <f t="shared" si="73"/>
        <v>5.954096139651651</v>
      </c>
      <c r="Y260" s="41">
        <f t="shared" si="74"/>
        <v>-0.13122950488737484</v>
      </c>
      <c r="Z260" s="41">
        <f t="shared" si="75"/>
        <v>-7.5412810679633124E-2</v>
      </c>
      <c r="AD260" s="48"/>
      <c r="AE260" s="43">
        <f t="shared" si="83"/>
        <v>5.9520000000000008</v>
      </c>
      <c r="AF260" s="44">
        <f t="shared" si="87"/>
        <v>0.16536626016210187</v>
      </c>
      <c r="AG260" s="16">
        <f t="shared" si="88"/>
        <v>6.2827325203242044</v>
      </c>
      <c r="AH260" s="16">
        <f t="shared" si="89"/>
        <v>5.6212674796757973</v>
      </c>
      <c r="AI260" s="49"/>
    </row>
    <row r="261" spans="1:35" x14ac:dyDescent="0.2">
      <c r="A261" s="14" t="s">
        <v>22</v>
      </c>
      <c r="B261" s="15">
        <v>41270</v>
      </c>
      <c r="C261" s="16">
        <v>5.8</v>
      </c>
      <c r="D261" s="16">
        <v>5.65</v>
      </c>
      <c r="E261" s="16">
        <v>5.83</v>
      </c>
      <c r="F261" s="16">
        <f t="shared" si="76"/>
        <v>0.14999999999999947</v>
      </c>
      <c r="G261" s="14">
        <f t="shared" si="77"/>
        <v>0.14999999999999947</v>
      </c>
      <c r="H261" s="14" t="str">
        <f t="shared" si="78"/>
        <v/>
      </c>
      <c r="I261" s="16">
        <f t="shared" si="79"/>
        <v>30.158730158730123</v>
      </c>
      <c r="K261" s="46"/>
      <c r="L261" s="16">
        <f t="shared" si="80"/>
        <v>6.05</v>
      </c>
      <c r="M261" s="16">
        <f t="shared" si="81"/>
        <v>5.65</v>
      </c>
      <c r="N261" s="28">
        <f t="shared" si="82"/>
        <v>0.37499999999999917</v>
      </c>
      <c r="O261" s="28">
        <f t="shared" si="84"/>
        <v>0.12499999999999972</v>
      </c>
      <c r="P261" s="28">
        <f t="shared" si="85"/>
        <v>0.12499999999999972</v>
      </c>
      <c r="Q261" s="28">
        <f t="shared" si="86"/>
        <v>2.4999999999999946E-2</v>
      </c>
      <c r="T261" s="47"/>
      <c r="U261" s="41">
        <f t="shared" ref="U261:U308" si="90">V$3*$C261+(1-V$3)*U260</f>
        <v>5.8193486909543877</v>
      </c>
      <c r="V261" s="16"/>
      <c r="W261" s="27">
        <f t="shared" ref="W261:W308" si="91">X$3*$C261+(1-X$3)*W260</f>
        <v>5.9426816107885658</v>
      </c>
      <c r="Y261" s="41">
        <f t="shared" ref="Y261:Y308" si="92">U261-W261</f>
        <v>-0.12333291983417816</v>
      </c>
      <c r="Z261" s="41">
        <f t="shared" si="75"/>
        <v>-8.0204821595087628E-2</v>
      </c>
      <c r="AD261" s="48"/>
      <c r="AE261" s="43">
        <f t="shared" si="83"/>
        <v>5.9365000000000006</v>
      </c>
      <c r="AF261" s="44">
        <f t="shared" si="87"/>
        <v>0.1643555596869177</v>
      </c>
      <c r="AG261" s="16">
        <f t="shared" si="88"/>
        <v>6.265211119373836</v>
      </c>
      <c r="AH261" s="16">
        <f t="shared" si="89"/>
        <v>5.6077888806261651</v>
      </c>
      <c r="AI261" s="49"/>
    </row>
    <row r="262" spans="1:35" x14ac:dyDescent="0.2">
      <c r="A262" s="14" t="s">
        <v>22</v>
      </c>
      <c r="B262" s="15">
        <v>41271</v>
      </c>
      <c r="C262" s="16">
        <v>5.78</v>
      </c>
      <c r="D262" s="16">
        <v>5.7</v>
      </c>
      <c r="E262" s="16">
        <v>5.8</v>
      </c>
      <c r="F262" s="16">
        <f t="shared" si="76"/>
        <v>-1.9999999999999574E-2</v>
      </c>
      <c r="G262" s="14" t="str">
        <f t="shared" si="77"/>
        <v/>
      </c>
      <c r="H262" s="14">
        <f t="shared" si="78"/>
        <v>1.9999999999999574E-2</v>
      </c>
      <c r="I262" s="16">
        <f t="shared" si="79"/>
        <v>29.230769230769212</v>
      </c>
      <c r="K262" s="46"/>
      <c r="L262" s="16">
        <f t="shared" si="80"/>
        <v>6.05</v>
      </c>
      <c r="M262" s="16">
        <f t="shared" si="81"/>
        <v>5.65</v>
      </c>
      <c r="N262" s="28">
        <f t="shared" si="82"/>
        <v>0.32500000000000018</v>
      </c>
      <c r="O262" s="28">
        <f t="shared" si="84"/>
        <v>0.23333333333333309</v>
      </c>
      <c r="P262" s="28">
        <f t="shared" si="85"/>
        <v>0.23333333333333309</v>
      </c>
      <c r="Q262" s="28">
        <f t="shared" si="86"/>
        <v>7.1666666666666573E-2</v>
      </c>
      <c r="T262" s="47"/>
      <c r="U262" s="41">
        <f t="shared" si="90"/>
        <v>5.8132950461921737</v>
      </c>
      <c r="V262" s="16"/>
      <c r="W262" s="27">
        <f t="shared" si="91"/>
        <v>5.9306311211005243</v>
      </c>
      <c r="Y262" s="41">
        <f t="shared" si="92"/>
        <v>-0.11733607490835052</v>
      </c>
      <c r="Z262" s="41">
        <f t="shared" ref="Z262:Z308" si="93">AA$3*Y262+(1-AA$3)*Z261</f>
        <v>-8.3917946926413911E-2</v>
      </c>
      <c r="AD262" s="48"/>
      <c r="AE262" s="43">
        <f t="shared" si="83"/>
        <v>5.9185000000000008</v>
      </c>
      <c r="AF262" s="44">
        <f t="shared" si="87"/>
        <v>0.16075680389955491</v>
      </c>
      <c r="AG262" s="16">
        <f t="shared" si="88"/>
        <v>6.2400136077991109</v>
      </c>
      <c r="AH262" s="16">
        <f t="shared" si="89"/>
        <v>5.5969863922008907</v>
      </c>
      <c r="AI262" s="49"/>
    </row>
    <row r="263" spans="1:35" x14ac:dyDescent="0.2">
      <c r="A263" s="14" t="s">
        <v>22</v>
      </c>
      <c r="B263" s="15">
        <v>41274</v>
      </c>
      <c r="C263" s="16">
        <v>5.78</v>
      </c>
      <c r="D263" s="16">
        <v>5.7</v>
      </c>
      <c r="E263" s="16">
        <v>5.78</v>
      </c>
      <c r="F263" s="16">
        <f t="shared" ref="F263:F303" si="94">C263-C262</f>
        <v>0</v>
      </c>
      <c r="G263" s="14" t="str">
        <f t="shared" ref="G263:G303" si="95">IF(F263&gt;0,F263,"")</f>
        <v/>
      </c>
      <c r="H263" s="14" t="str">
        <f t="shared" ref="H263:H303" si="96">IF(F263&lt;0,-F263,"")</f>
        <v/>
      </c>
      <c r="I263" s="16">
        <f t="shared" si="79"/>
        <v>29.230769230769212</v>
      </c>
      <c r="K263" s="46"/>
      <c r="L263" s="16">
        <f t="shared" si="80"/>
        <v>6.04</v>
      </c>
      <c r="M263" s="16">
        <f t="shared" si="81"/>
        <v>5.65</v>
      </c>
      <c r="N263" s="28">
        <f t="shared" si="82"/>
        <v>0.33333333333333331</v>
      </c>
      <c r="O263" s="28">
        <f t="shared" si="84"/>
        <v>0.34444444444444416</v>
      </c>
      <c r="P263" s="28">
        <f t="shared" si="85"/>
        <v>0.34444444444444416</v>
      </c>
      <c r="Q263" s="28">
        <f t="shared" si="86"/>
        <v>0.14055555555555541</v>
      </c>
      <c r="T263" s="47"/>
      <c r="U263" s="41">
        <f t="shared" si="90"/>
        <v>5.8081727313933778</v>
      </c>
      <c r="V263" s="16"/>
      <c r="W263" s="27">
        <f t="shared" si="91"/>
        <v>5.9194732602782629</v>
      </c>
      <c r="Y263" s="41">
        <f t="shared" si="92"/>
        <v>-0.11130052888488517</v>
      </c>
      <c r="Z263" s="41">
        <f t="shared" si="93"/>
        <v>-8.6656205122261049E-2</v>
      </c>
      <c r="AD263" s="48"/>
      <c r="AE263" s="43">
        <f t="shared" si="83"/>
        <v>5.9025000000000016</v>
      </c>
      <c r="AF263" s="44">
        <f t="shared" si="87"/>
        <v>0.15779337755431933</v>
      </c>
      <c r="AG263" s="16">
        <f t="shared" si="88"/>
        <v>6.2180867551086401</v>
      </c>
      <c r="AH263" s="16">
        <f t="shared" si="89"/>
        <v>5.5869132448913632</v>
      </c>
      <c r="AI263" s="49"/>
    </row>
    <row r="264" spans="1:35" x14ac:dyDescent="0.2">
      <c r="A264" s="14" t="s">
        <v>22</v>
      </c>
      <c r="B264" s="15">
        <v>41275</v>
      </c>
      <c r="C264" s="16">
        <v>5.78</v>
      </c>
      <c r="D264" s="16">
        <v>5.78</v>
      </c>
      <c r="E264" s="16">
        <v>5.78</v>
      </c>
      <c r="F264" s="16">
        <f t="shared" si="94"/>
        <v>0</v>
      </c>
      <c r="G264" s="14" t="str">
        <f t="shared" si="95"/>
        <v/>
      </c>
      <c r="H264" s="14" t="str">
        <f t="shared" si="96"/>
        <v/>
      </c>
      <c r="I264" s="16">
        <f t="shared" si="79"/>
        <v>31.666666666666643</v>
      </c>
      <c r="K264" s="46"/>
      <c r="L264" s="16">
        <f t="shared" si="80"/>
        <v>6.04</v>
      </c>
      <c r="M264" s="16">
        <f t="shared" si="81"/>
        <v>5.65</v>
      </c>
      <c r="N264" s="28">
        <f t="shared" si="82"/>
        <v>0.33333333333333331</v>
      </c>
      <c r="O264" s="28">
        <f t="shared" si="84"/>
        <v>0.33055555555555555</v>
      </c>
      <c r="P264" s="28">
        <f t="shared" si="85"/>
        <v>0.33055555555555555</v>
      </c>
      <c r="Q264" s="28">
        <f t="shared" si="86"/>
        <v>0.2066666666666665</v>
      </c>
      <c r="T264" s="47"/>
      <c r="U264" s="41">
        <f t="shared" si="90"/>
        <v>5.8038384650251658</v>
      </c>
      <c r="V264" s="16"/>
      <c r="W264" s="27">
        <f t="shared" si="91"/>
        <v>5.9091419076650586</v>
      </c>
      <c r="Y264" s="41">
        <f t="shared" si="92"/>
        <v>-0.10530344263989289</v>
      </c>
      <c r="Z264" s="41">
        <f t="shared" si="93"/>
        <v>-8.8520928874024227E-2</v>
      </c>
      <c r="AD264" s="48"/>
      <c r="AE264" s="43">
        <f t="shared" si="83"/>
        <v>5.8880000000000017</v>
      </c>
      <c r="AF264" s="44">
        <f t="shared" si="87"/>
        <v>0.1550354798102678</v>
      </c>
      <c r="AG264" s="16">
        <f t="shared" si="88"/>
        <v>6.1980709596205372</v>
      </c>
      <c r="AH264" s="16">
        <f t="shared" si="89"/>
        <v>5.5779290403794661</v>
      </c>
      <c r="AI264" s="49"/>
    </row>
    <row r="265" spans="1:35" x14ac:dyDescent="0.2">
      <c r="A265" s="14" t="s">
        <v>22</v>
      </c>
      <c r="B265" s="15">
        <v>41276</v>
      </c>
      <c r="C265" s="16">
        <v>5.82</v>
      </c>
      <c r="D265" s="16">
        <v>5.75</v>
      </c>
      <c r="E265" s="16">
        <v>5.87</v>
      </c>
      <c r="F265" s="16">
        <f t="shared" si="94"/>
        <v>4.0000000000000036E-2</v>
      </c>
      <c r="G265" s="14">
        <f t="shared" si="95"/>
        <v>4.0000000000000036E-2</v>
      </c>
      <c r="H265" s="14" t="str">
        <f t="shared" si="96"/>
        <v/>
      </c>
      <c r="I265" s="16">
        <f t="shared" si="79"/>
        <v>31.666666666666643</v>
      </c>
      <c r="K265" s="46"/>
      <c r="L265" s="16">
        <f t="shared" si="80"/>
        <v>6.01</v>
      </c>
      <c r="M265" s="16">
        <f t="shared" si="81"/>
        <v>5.65</v>
      </c>
      <c r="N265" s="28">
        <f t="shared" si="82"/>
        <v>0.47222222222222276</v>
      </c>
      <c r="O265" s="28">
        <f t="shared" si="84"/>
        <v>0.37962962962962976</v>
      </c>
      <c r="P265" s="28">
        <f t="shared" si="85"/>
        <v>0.37962962962962976</v>
      </c>
      <c r="Q265" s="28">
        <f t="shared" si="86"/>
        <v>0.28259259259259245</v>
      </c>
      <c r="T265" s="47"/>
      <c r="U265" s="41">
        <f t="shared" si="90"/>
        <v>5.8063248550212938</v>
      </c>
      <c r="V265" s="16"/>
      <c r="W265" s="27">
        <f t="shared" si="91"/>
        <v>5.9025388033935728</v>
      </c>
      <c r="Y265" s="41">
        <f t="shared" si="92"/>
        <v>-9.6213948372279035E-2</v>
      </c>
      <c r="Z265" s="41">
        <f t="shared" si="93"/>
        <v>-8.9290230823849709E-2</v>
      </c>
      <c r="AD265" s="48"/>
      <c r="AE265" s="43">
        <f t="shared" si="83"/>
        <v>5.8760000000000021</v>
      </c>
      <c r="AF265" s="44">
        <f t="shared" si="87"/>
        <v>0.15047923444781328</v>
      </c>
      <c r="AG265" s="16">
        <f t="shared" si="88"/>
        <v>6.1769584688956289</v>
      </c>
      <c r="AH265" s="16">
        <f t="shared" si="89"/>
        <v>5.5750415311043753</v>
      </c>
      <c r="AI265" s="49"/>
    </row>
    <row r="266" spans="1:35" x14ac:dyDescent="0.2">
      <c r="A266" s="14" t="s">
        <v>22</v>
      </c>
      <c r="B266" s="15">
        <v>41277</v>
      </c>
      <c r="C266" s="16">
        <v>5.82</v>
      </c>
      <c r="D266" s="16">
        <v>5.8</v>
      </c>
      <c r="E266" s="16">
        <v>5.87</v>
      </c>
      <c r="F266" s="16">
        <f t="shared" si="94"/>
        <v>0</v>
      </c>
      <c r="G266" s="14" t="str">
        <f t="shared" si="95"/>
        <v/>
      </c>
      <c r="H266" s="14" t="str">
        <f t="shared" si="96"/>
        <v/>
      </c>
      <c r="I266" s="16">
        <f t="shared" si="79"/>
        <v>33.333333333333329</v>
      </c>
      <c r="K266" s="46"/>
      <c r="L266" s="16">
        <f t="shared" si="80"/>
        <v>6</v>
      </c>
      <c r="M266" s="16">
        <f t="shared" si="81"/>
        <v>5.65</v>
      </c>
      <c r="N266" s="28">
        <f t="shared" si="82"/>
        <v>0.48571428571428599</v>
      </c>
      <c r="O266" s="28">
        <f t="shared" si="84"/>
        <v>0.43042328042328065</v>
      </c>
      <c r="P266" s="28">
        <f t="shared" si="85"/>
        <v>0.43042328042328065</v>
      </c>
      <c r="Q266" s="28">
        <f t="shared" si="86"/>
        <v>0.34367724867724864</v>
      </c>
      <c r="T266" s="47"/>
      <c r="U266" s="41">
        <f t="shared" si="90"/>
        <v>5.8084287234795564</v>
      </c>
      <c r="V266" s="16"/>
      <c r="W266" s="27">
        <f t="shared" si="91"/>
        <v>5.896424817957012</v>
      </c>
      <c r="Y266" s="41">
        <f t="shared" si="92"/>
        <v>-8.79960944774556E-2</v>
      </c>
      <c r="Z266" s="41">
        <f t="shared" si="93"/>
        <v>-8.9160817189210304E-2</v>
      </c>
      <c r="AD266" s="48"/>
      <c r="AE266" s="43">
        <f t="shared" si="83"/>
        <v>5.8630000000000013</v>
      </c>
      <c r="AF266" s="44">
        <f t="shared" si="87"/>
        <v>0.14335619972641561</v>
      </c>
      <c r="AG266" s="16">
        <f t="shared" si="88"/>
        <v>6.1497123994528327</v>
      </c>
      <c r="AH266" s="16">
        <f t="shared" si="89"/>
        <v>5.57628760054717</v>
      </c>
      <c r="AI266" s="49"/>
    </row>
    <row r="267" spans="1:35" x14ac:dyDescent="0.2">
      <c r="A267" s="14" t="s">
        <v>22</v>
      </c>
      <c r="B267" s="15">
        <v>41278</v>
      </c>
      <c r="C267" s="16">
        <v>5.86</v>
      </c>
      <c r="D267" s="16">
        <v>5.82</v>
      </c>
      <c r="E267" s="16">
        <v>5.9</v>
      </c>
      <c r="F267" s="16">
        <f t="shared" si="94"/>
        <v>4.0000000000000036E-2</v>
      </c>
      <c r="G267" s="14">
        <f t="shared" si="95"/>
        <v>4.0000000000000036E-2</v>
      </c>
      <c r="H267" s="14" t="str">
        <f t="shared" si="96"/>
        <v/>
      </c>
      <c r="I267" s="16">
        <f t="shared" ref="I267:I307" si="97">100-100/(1+SUM(G254:G267)/SUM(H254:H267))</f>
        <v>38.333333333333336</v>
      </c>
      <c r="K267" s="46"/>
      <c r="L267" s="16">
        <f t="shared" ref="L267:L307" si="98">MAX(C254:C267)</f>
        <v>5.95</v>
      </c>
      <c r="M267" s="16">
        <f t="shared" si="81"/>
        <v>5.65</v>
      </c>
      <c r="N267" s="28">
        <f t="shared" si="82"/>
        <v>0.70000000000000029</v>
      </c>
      <c r="O267" s="28">
        <f t="shared" si="84"/>
        <v>0.55264550264550305</v>
      </c>
      <c r="P267" s="28">
        <f t="shared" si="85"/>
        <v>0.55264550264550305</v>
      </c>
      <c r="Q267" s="28">
        <f t="shared" si="86"/>
        <v>0.40753968253968259</v>
      </c>
      <c r="T267" s="47"/>
      <c r="U267" s="41">
        <f t="shared" si="90"/>
        <v>5.8163627660211628</v>
      </c>
      <c r="V267" s="16"/>
      <c r="W267" s="27">
        <f t="shared" si="91"/>
        <v>5.8937266832935293</v>
      </c>
      <c r="Y267" s="41">
        <f t="shared" si="92"/>
        <v>-7.7363917272366578E-2</v>
      </c>
      <c r="Z267" s="41">
        <f t="shared" si="93"/>
        <v>-8.7981127197525932E-2</v>
      </c>
      <c r="AD267" s="48"/>
      <c r="AE267" s="43">
        <f t="shared" si="83"/>
        <v>5.8535000000000004</v>
      </c>
      <c r="AF267" s="44">
        <f t="shared" si="87"/>
        <v>0.13679455398516405</v>
      </c>
      <c r="AG267" s="16">
        <f t="shared" si="88"/>
        <v>6.1270891079703285</v>
      </c>
      <c r="AH267" s="16">
        <f t="shared" si="89"/>
        <v>5.5799108920296723</v>
      </c>
      <c r="AI267" s="49"/>
    </row>
    <row r="268" spans="1:35" x14ac:dyDescent="0.2">
      <c r="A268" s="14" t="s">
        <v>22</v>
      </c>
      <c r="B268" s="15">
        <v>41281</v>
      </c>
      <c r="C268" s="16">
        <v>5.97</v>
      </c>
      <c r="D268" s="16">
        <v>5.88</v>
      </c>
      <c r="E268" s="16">
        <v>5.97</v>
      </c>
      <c r="F268" s="16">
        <f t="shared" si="94"/>
        <v>0.10999999999999943</v>
      </c>
      <c r="G268" s="14">
        <f t="shared" si="95"/>
        <v>0.10999999999999943</v>
      </c>
      <c r="H268" s="14" t="str">
        <f t="shared" si="96"/>
        <v/>
      </c>
      <c r="I268" s="16">
        <f t="shared" si="97"/>
        <v>51.515151515151494</v>
      </c>
      <c r="K268" s="46"/>
      <c r="L268" s="16">
        <f t="shared" si="98"/>
        <v>5.97</v>
      </c>
      <c r="M268" s="16">
        <f t="shared" si="81"/>
        <v>5.65</v>
      </c>
      <c r="N268" s="28">
        <f t="shared" si="82"/>
        <v>1</v>
      </c>
      <c r="O268" s="28">
        <f t="shared" si="84"/>
        <v>0.72857142857142876</v>
      </c>
      <c r="P268" s="28">
        <f t="shared" si="85"/>
        <v>0.72857142857142876</v>
      </c>
      <c r="Q268" s="28">
        <f t="shared" si="86"/>
        <v>0.4843650793650795</v>
      </c>
      <c r="T268" s="47"/>
      <c r="U268" s="41">
        <f t="shared" si="90"/>
        <v>5.8399992635563684</v>
      </c>
      <c r="V268" s="16"/>
      <c r="W268" s="27">
        <f t="shared" si="91"/>
        <v>5.8993765586051197</v>
      </c>
      <c r="Y268" s="41">
        <f t="shared" si="92"/>
        <v>-5.9377295048751222E-2</v>
      </c>
      <c r="Z268" s="41">
        <f t="shared" si="93"/>
        <v>-8.5120743982648461E-2</v>
      </c>
      <c r="AD268" s="48"/>
      <c r="AE268" s="43">
        <f t="shared" si="83"/>
        <v>5.8494999999999999</v>
      </c>
      <c r="AF268" s="44">
        <f t="shared" si="87"/>
        <v>0.13207857509831022</v>
      </c>
      <c r="AG268" s="16">
        <f t="shared" si="88"/>
        <v>6.1136571501966204</v>
      </c>
      <c r="AH268" s="16">
        <f t="shared" si="89"/>
        <v>5.5853428498033795</v>
      </c>
      <c r="AI268" s="49"/>
    </row>
    <row r="269" spans="1:35" x14ac:dyDescent="0.2">
      <c r="A269" s="14" t="s">
        <v>22</v>
      </c>
      <c r="B269" s="15">
        <v>41282</v>
      </c>
      <c r="C269" s="16">
        <v>5.94</v>
      </c>
      <c r="D269" s="16">
        <v>5.87</v>
      </c>
      <c r="E269" s="16">
        <v>5.99</v>
      </c>
      <c r="F269" s="16">
        <f t="shared" si="94"/>
        <v>-2.9999999999999361E-2</v>
      </c>
      <c r="G269" s="14" t="str">
        <f t="shared" si="95"/>
        <v/>
      </c>
      <c r="H269" s="14">
        <f t="shared" si="96"/>
        <v>2.9999999999999361E-2</v>
      </c>
      <c r="I269" s="16">
        <f t="shared" si="97"/>
        <v>51.515151515151558</v>
      </c>
      <c r="K269" s="46"/>
      <c r="L269" s="16">
        <f t="shared" si="98"/>
        <v>5.97</v>
      </c>
      <c r="M269" s="16">
        <f t="shared" si="81"/>
        <v>5.65</v>
      </c>
      <c r="N269" s="28">
        <f t="shared" si="82"/>
        <v>0.90625000000000178</v>
      </c>
      <c r="O269" s="28">
        <f t="shared" si="84"/>
        <v>0.86875000000000069</v>
      </c>
      <c r="P269" s="28">
        <f t="shared" si="85"/>
        <v>0.86875000000000069</v>
      </c>
      <c r="Q269" s="28">
        <f t="shared" si="86"/>
        <v>0.59200396825396862</v>
      </c>
      <c r="T269" s="47"/>
      <c r="U269" s="41">
        <f t="shared" si="90"/>
        <v>5.8553839922400037</v>
      </c>
      <c r="V269" s="16"/>
      <c r="W269" s="27">
        <f t="shared" si="91"/>
        <v>5.9023857024121487</v>
      </c>
      <c r="Y269" s="41">
        <f t="shared" si="92"/>
        <v>-4.7001710172144939E-2</v>
      </c>
      <c r="Z269" s="41">
        <f t="shared" si="93"/>
        <v>-8.1308840601598112E-2</v>
      </c>
      <c r="AD269" s="48"/>
      <c r="AE269" s="43">
        <f t="shared" si="83"/>
        <v>5.8439999999999994</v>
      </c>
      <c r="AF269" s="44">
        <f t="shared" si="87"/>
        <v>0.12575372757894684</v>
      </c>
      <c r="AG269" s="16">
        <f t="shared" si="88"/>
        <v>6.0955074551578932</v>
      </c>
      <c r="AH269" s="16">
        <f t="shared" si="89"/>
        <v>5.5924925448421057</v>
      </c>
      <c r="AI269" s="49"/>
    </row>
    <row r="270" spans="1:35" x14ac:dyDescent="0.2">
      <c r="A270" s="14" t="s">
        <v>22</v>
      </c>
      <c r="B270" s="15">
        <v>41283</v>
      </c>
      <c r="C270" s="16">
        <v>5.95</v>
      </c>
      <c r="D270" s="16">
        <v>5.94</v>
      </c>
      <c r="E270" s="16">
        <v>5.99</v>
      </c>
      <c r="F270" s="16">
        <f t="shared" si="94"/>
        <v>9.9999999999997868E-3</v>
      </c>
      <c r="G270" s="14">
        <f t="shared" si="95"/>
        <v>9.9999999999997868E-3</v>
      </c>
      <c r="H270" s="14" t="str">
        <f t="shared" si="96"/>
        <v/>
      </c>
      <c r="I270" s="16">
        <f t="shared" si="97"/>
        <v>66.037735849056673</v>
      </c>
      <c r="K270" s="46"/>
      <c r="L270" s="16">
        <f t="shared" si="98"/>
        <v>5.97</v>
      </c>
      <c r="M270" s="16">
        <f t="shared" si="81"/>
        <v>5.65</v>
      </c>
      <c r="N270" s="28">
        <f t="shared" si="82"/>
        <v>0.93750000000000122</v>
      </c>
      <c r="O270" s="28">
        <f t="shared" si="84"/>
        <v>0.94791666666666774</v>
      </c>
      <c r="P270" s="28">
        <f t="shared" si="85"/>
        <v>0.94791666666666774</v>
      </c>
      <c r="Q270" s="28">
        <f t="shared" si="86"/>
        <v>0.70566137566137621</v>
      </c>
      <c r="T270" s="47"/>
      <c r="U270" s="41">
        <f t="shared" si="90"/>
        <v>5.8699403011261575</v>
      </c>
      <c r="V270" s="16"/>
      <c r="W270" s="27">
        <f t="shared" si="91"/>
        <v>5.905912687418656</v>
      </c>
      <c r="Y270" s="41">
        <f t="shared" si="92"/>
        <v>-3.5972386292498548E-2</v>
      </c>
      <c r="Z270" s="41">
        <f t="shared" si="93"/>
        <v>-7.6775195170688149E-2</v>
      </c>
      <c r="AD270" s="48"/>
      <c r="AE270" s="43">
        <f t="shared" si="83"/>
        <v>5.841499999999999</v>
      </c>
      <c r="AF270" s="44">
        <f t="shared" si="87"/>
        <v>0.12309650685539368</v>
      </c>
      <c r="AG270" s="16">
        <f t="shared" si="88"/>
        <v>6.0876930137107861</v>
      </c>
      <c r="AH270" s="16">
        <f t="shared" si="89"/>
        <v>5.595306986289212</v>
      </c>
      <c r="AI270" s="49"/>
    </row>
    <row r="271" spans="1:35" x14ac:dyDescent="0.2">
      <c r="A271" s="14" t="s">
        <v>22</v>
      </c>
      <c r="B271" s="15">
        <v>41284</v>
      </c>
      <c r="C271" s="16">
        <v>5.99</v>
      </c>
      <c r="D271" s="16">
        <v>5.95</v>
      </c>
      <c r="E271" s="16">
        <v>6</v>
      </c>
      <c r="F271" s="16">
        <f t="shared" si="94"/>
        <v>4.0000000000000036E-2</v>
      </c>
      <c r="G271" s="14">
        <f t="shared" si="95"/>
        <v>4.0000000000000036E-2</v>
      </c>
      <c r="H271" s="14" t="str">
        <f t="shared" si="96"/>
        <v/>
      </c>
      <c r="I271" s="16">
        <f t="shared" si="97"/>
        <v>82.978723404255575</v>
      </c>
      <c r="K271" s="46"/>
      <c r="L271" s="16">
        <f t="shared" si="98"/>
        <v>5.99</v>
      </c>
      <c r="M271" s="16">
        <f t="shared" si="81"/>
        <v>5.65</v>
      </c>
      <c r="N271" s="28">
        <f t="shared" si="82"/>
        <v>1</v>
      </c>
      <c r="O271" s="28">
        <f t="shared" si="84"/>
        <v>0.94791666666666774</v>
      </c>
      <c r="P271" s="28">
        <f t="shared" si="85"/>
        <v>0.94791666666666774</v>
      </c>
      <c r="Q271" s="28">
        <f t="shared" si="86"/>
        <v>0.80916005291005355</v>
      </c>
      <c r="T271" s="47"/>
      <c r="U271" s="41">
        <f t="shared" si="90"/>
        <v>5.8884110240298257</v>
      </c>
      <c r="V271" s="16"/>
      <c r="W271" s="27">
        <f t="shared" si="91"/>
        <v>5.9121413772394957</v>
      </c>
      <c r="Y271" s="41">
        <f t="shared" si="92"/>
        <v>-2.3730353209669985E-2</v>
      </c>
      <c r="Z271" s="41">
        <f t="shared" si="93"/>
        <v>-7.1470710974586335E-2</v>
      </c>
      <c r="AD271" s="48"/>
      <c r="AE271" s="43">
        <f t="shared" si="83"/>
        <v>5.8389999999999995</v>
      </c>
      <c r="AF271" s="44">
        <f t="shared" si="87"/>
        <v>0.1194947697600191</v>
      </c>
      <c r="AG271" s="16">
        <f t="shared" si="88"/>
        <v>6.0779895395200381</v>
      </c>
      <c r="AH271" s="16">
        <f t="shared" si="89"/>
        <v>5.600010460479961</v>
      </c>
      <c r="AI271" s="49"/>
    </row>
    <row r="272" spans="1:35" x14ac:dyDescent="0.2">
      <c r="A272" s="14" t="s">
        <v>22</v>
      </c>
      <c r="B272" s="15">
        <v>41285</v>
      </c>
      <c r="C272" s="16">
        <v>5.99</v>
      </c>
      <c r="D272" s="16">
        <v>5.93</v>
      </c>
      <c r="E272" s="16">
        <v>5.99</v>
      </c>
      <c r="F272" s="16">
        <f t="shared" si="94"/>
        <v>0</v>
      </c>
      <c r="G272" s="14" t="str">
        <f t="shared" si="95"/>
        <v/>
      </c>
      <c r="H272" s="14" t="str">
        <f t="shared" si="96"/>
        <v/>
      </c>
      <c r="I272" s="16">
        <f t="shared" si="97"/>
        <v>88.636363636363825</v>
      </c>
      <c r="K272" s="46"/>
      <c r="L272" s="16">
        <f t="shared" si="98"/>
        <v>5.99</v>
      </c>
      <c r="M272" s="16">
        <f t="shared" ref="M272:M308" si="99">MIN(C259:C272)</f>
        <v>5.65</v>
      </c>
      <c r="N272" s="28">
        <f t="shared" ref="N272:N307" si="100">(C272-M272)/(L272-M272)</f>
        <v>1</v>
      </c>
      <c r="O272" s="28">
        <f t="shared" si="84"/>
        <v>0.97916666666666707</v>
      </c>
      <c r="P272" s="28">
        <f t="shared" si="85"/>
        <v>0.97916666666666707</v>
      </c>
      <c r="Q272" s="28">
        <f t="shared" si="86"/>
        <v>0.89446428571428649</v>
      </c>
      <c r="T272" s="47"/>
      <c r="U272" s="41">
        <f t="shared" si="90"/>
        <v>5.9040400972560061</v>
      </c>
      <c r="V272" s="16"/>
      <c r="W272" s="27">
        <f t="shared" si="91"/>
        <v>5.9179086826291627</v>
      </c>
      <c r="Y272" s="41">
        <f t="shared" si="92"/>
        <v>-1.3868585373156606E-2</v>
      </c>
      <c r="Z272" s="41">
        <f t="shared" si="93"/>
        <v>-6.5710498414443361E-2</v>
      </c>
      <c r="AD272" s="48"/>
      <c r="AE272" s="43">
        <f t="shared" si="83"/>
        <v>5.8379999999999983</v>
      </c>
      <c r="AF272" s="44">
        <f t="shared" si="87"/>
        <v>0.11813551540497884</v>
      </c>
      <c r="AG272" s="16">
        <f t="shared" si="88"/>
        <v>6.0742710308099559</v>
      </c>
      <c r="AH272" s="16">
        <f t="shared" si="89"/>
        <v>5.6017289691900407</v>
      </c>
      <c r="AI272" s="49"/>
    </row>
    <row r="273" spans="1:35" x14ac:dyDescent="0.2">
      <c r="A273" s="14" t="s">
        <v>22</v>
      </c>
      <c r="B273" s="15">
        <v>41288</v>
      </c>
      <c r="C273" s="16">
        <v>5.96</v>
      </c>
      <c r="D273" s="16">
        <v>5.94</v>
      </c>
      <c r="E273" s="16">
        <v>6</v>
      </c>
      <c r="F273" s="16">
        <f t="shared" si="94"/>
        <v>-3.0000000000000249E-2</v>
      </c>
      <c r="G273" s="14" t="str">
        <f t="shared" si="95"/>
        <v/>
      </c>
      <c r="H273" s="14">
        <f t="shared" si="96"/>
        <v>3.0000000000000249E-2</v>
      </c>
      <c r="I273" s="16">
        <f t="shared" si="97"/>
        <v>82.978723404255419</v>
      </c>
      <c r="K273" s="46"/>
      <c r="L273" s="16">
        <f t="shared" si="98"/>
        <v>5.99</v>
      </c>
      <c r="M273" s="16">
        <f t="shared" si="99"/>
        <v>5.65</v>
      </c>
      <c r="N273" s="28">
        <f t="shared" si="100"/>
        <v>0.91176470588235214</v>
      </c>
      <c r="O273" s="28">
        <f t="shared" si="84"/>
        <v>0.97058823529411742</v>
      </c>
      <c r="P273" s="28">
        <f t="shared" si="85"/>
        <v>0.97058823529411742</v>
      </c>
      <c r="Q273" s="28">
        <f t="shared" si="86"/>
        <v>0.9428676470588242</v>
      </c>
      <c r="T273" s="47"/>
      <c r="U273" s="41">
        <f t="shared" si="90"/>
        <v>5.912649313062774</v>
      </c>
      <c r="V273" s="16"/>
      <c r="W273" s="27">
        <f t="shared" si="91"/>
        <v>5.9210265579899657</v>
      </c>
      <c r="Y273" s="41">
        <f t="shared" si="92"/>
        <v>-8.3772449271917182E-3</v>
      </c>
      <c r="Z273" s="41">
        <f t="shared" si="93"/>
        <v>-5.9977173065718196E-2</v>
      </c>
      <c r="AD273" s="48"/>
      <c r="AE273" s="43">
        <f t="shared" ref="AE273:AE282" si="101">AVERAGE(C254:C273)</f>
        <v>5.8359999999999994</v>
      </c>
      <c r="AF273" s="44">
        <f t="shared" si="87"/>
        <v>0.11568923891183652</v>
      </c>
      <c r="AG273" s="16">
        <f t="shared" si="88"/>
        <v>6.0673784778236728</v>
      </c>
      <c r="AH273" s="16">
        <f t="shared" si="89"/>
        <v>5.604621522176326</v>
      </c>
      <c r="AI273" s="49"/>
    </row>
    <row r="274" spans="1:35" x14ac:dyDescent="0.2">
      <c r="A274" s="14" t="s">
        <v>22</v>
      </c>
      <c r="B274" s="15">
        <v>41289</v>
      </c>
      <c r="C274" s="16">
        <v>5.96</v>
      </c>
      <c r="D274" s="16">
        <v>5.9</v>
      </c>
      <c r="E274" s="16">
        <v>6</v>
      </c>
      <c r="F274" s="16">
        <f t="shared" si="94"/>
        <v>0</v>
      </c>
      <c r="G274" s="14" t="str">
        <f t="shared" si="95"/>
        <v/>
      </c>
      <c r="H274" s="14" t="str">
        <f t="shared" si="96"/>
        <v/>
      </c>
      <c r="I274" s="16">
        <f t="shared" si="97"/>
        <v>82.978723404255419</v>
      </c>
      <c r="K274" s="46"/>
      <c r="L274" s="16">
        <f t="shared" si="98"/>
        <v>5.99</v>
      </c>
      <c r="M274" s="16">
        <f t="shared" si="99"/>
        <v>5.78</v>
      </c>
      <c r="N274" s="28">
        <f t="shared" si="100"/>
        <v>0.85714285714285599</v>
      </c>
      <c r="O274" s="28">
        <f t="shared" ref="O274:O307" si="102">AVERAGE(N272:N274)</f>
        <v>0.92296918767506941</v>
      </c>
      <c r="P274" s="28">
        <f t="shared" ref="P274:P307" si="103">O274</f>
        <v>0.92296918767506941</v>
      </c>
      <c r="Q274" s="28">
        <f t="shared" si="86"/>
        <v>0.95371148459383792</v>
      </c>
      <c r="T274" s="47"/>
      <c r="U274" s="41">
        <f t="shared" si="90"/>
        <v>5.9199340341300388</v>
      </c>
      <c r="V274" s="16"/>
      <c r="W274" s="27">
        <f t="shared" si="91"/>
        <v>5.9239134796203388</v>
      </c>
      <c r="Y274" s="41">
        <f t="shared" si="92"/>
        <v>-3.9794454902999377E-3</v>
      </c>
      <c r="Z274" s="41">
        <f t="shared" si="93"/>
        <v>-5.4377400308176373E-2</v>
      </c>
      <c r="AD274" s="48"/>
      <c r="AE274" s="43">
        <f t="shared" si="101"/>
        <v>5.8364999999999991</v>
      </c>
      <c r="AF274" s="44">
        <f t="shared" si="87"/>
        <v>0.11620133389940061</v>
      </c>
      <c r="AG274" s="16">
        <f t="shared" si="88"/>
        <v>6.0689026677988007</v>
      </c>
      <c r="AH274" s="16">
        <f t="shared" si="89"/>
        <v>5.6040973322011975</v>
      </c>
      <c r="AI274" s="49"/>
    </row>
    <row r="275" spans="1:35" x14ac:dyDescent="0.2">
      <c r="A275" s="14" t="s">
        <v>22</v>
      </c>
      <c r="B275" s="15">
        <v>41290</v>
      </c>
      <c r="C275" s="16">
        <v>5.95</v>
      </c>
      <c r="D275" s="16">
        <v>5.87</v>
      </c>
      <c r="E275" s="16">
        <v>5.99</v>
      </c>
      <c r="F275" s="16">
        <f t="shared" si="94"/>
        <v>-9.9999999999997868E-3</v>
      </c>
      <c r="G275" s="14" t="str">
        <f t="shared" si="95"/>
        <v/>
      </c>
      <c r="H275" s="14">
        <f t="shared" si="96"/>
        <v>9.9999999999997868E-3</v>
      </c>
      <c r="I275" s="16">
        <f t="shared" si="97"/>
        <v>72.72727272727289</v>
      </c>
      <c r="K275" s="46"/>
      <c r="L275" s="16">
        <f t="shared" si="98"/>
        <v>5.99</v>
      </c>
      <c r="M275" s="16">
        <f t="shared" si="99"/>
        <v>5.78</v>
      </c>
      <c r="N275" s="28">
        <f t="shared" si="100"/>
        <v>0.80952380952380931</v>
      </c>
      <c r="O275" s="28">
        <f t="shared" si="102"/>
        <v>0.85947712418300581</v>
      </c>
      <c r="P275" s="28">
        <f t="shared" si="103"/>
        <v>0.85947712418300581</v>
      </c>
      <c r="Q275" s="28">
        <f t="shared" si="86"/>
        <v>0.9360235760971054</v>
      </c>
      <c r="T275" s="47"/>
      <c r="U275" s="41">
        <f t="shared" si="90"/>
        <v>5.9245595673408022</v>
      </c>
      <c r="V275" s="16"/>
      <c r="W275" s="27">
        <f t="shared" si="91"/>
        <v>5.9258458144632762</v>
      </c>
      <c r="Y275" s="41">
        <f t="shared" si="92"/>
        <v>-1.286247122473938E-3</v>
      </c>
      <c r="Z275" s="41">
        <f t="shared" si="93"/>
        <v>-4.906828498960613E-2</v>
      </c>
      <c r="AD275" s="48"/>
      <c r="AE275" s="43">
        <f t="shared" si="101"/>
        <v>5.8379999999999992</v>
      </c>
      <c r="AF275" s="44">
        <f t="shared" si="87"/>
        <v>0.11745637488020812</v>
      </c>
      <c r="AG275" s="16">
        <f t="shared" si="88"/>
        <v>6.0729127497604152</v>
      </c>
      <c r="AH275" s="16">
        <f t="shared" si="89"/>
        <v>5.6030872502395832</v>
      </c>
      <c r="AI275" s="49"/>
    </row>
    <row r="276" spans="1:35" x14ac:dyDescent="0.2">
      <c r="A276" s="14" t="s">
        <v>22</v>
      </c>
      <c r="B276" s="15">
        <v>41291</v>
      </c>
      <c r="C276" s="16">
        <v>5.91</v>
      </c>
      <c r="D276" s="16">
        <v>5.91</v>
      </c>
      <c r="E276" s="16">
        <v>5.98</v>
      </c>
      <c r="F276" s="16">
        <f t="shared" si="94"/>
        <v>-4.0000000000000036E-2</v>
      </c>
      <c r="G276" s="14" t="str">
        <f t="shared" si="95"/>
        <v/>
      </c>
      <c r="H276" s="14">
        <f t="shared" si="96"/>
        <v>4.0000000000000036E-2</v>
      </c>
      <c r="I276" s="16">
        <f t="shared" si="97"/>
        <v>68.571428571428626</v>
      </c>
      <c r="K276" s="46"/>
      <c r="L276" s="16">
        <f t="shared" si="98"/>
        <v>5.99</v>
      </c>
      <c r="M276" s="16">
        <f t="shared" si="99"/>
        <v>5.78</v>
      </c>
      <c r="N276" s="28">
        <f t="shared" si="100"/>
        <v>0.61904761904761862</v>
      </c>
      <c r="O276" s="28">
        <f t="shared" si="102"/>
        <v>0.76190476190476131</v>
      </c>
      <c r="P276" s="28">
        <f t="shared" si="103"/>
        <v>0.76190476190476131</v>
      </c>
      <c r="Q276" s="28">
        <f t="shared" si="86"/>
        <v>0.89882119514472425</v>
      </c>
      <c r="T276" s="47"/>
      <c r="U276" s="41">
        <f t="shared" si="90"/>
        <v>5.922319633903756</v>
      </c>
      <c r="V276" s="16"/>
      <c r="W276" s="27">
        <f t="shared" si="91"/>
        <v>5.9246720504289598</v>
      </c>
      <c r="Y276" s="41">
        <f t="shared" si="92"/>
        <v>-2.3524165252037932E-3</v>
      </c>
      <c r="Z276" s="41">
        <f t="shared" si="93"/>
        <v>-4.4396698143165901E-2</v>
      </c>
      <c r="AD276" s="48"/>
      <c r="AE276" s="43">
        <f t="shared" si="101"/>
        <v>5.8444999999999991</v>
      </c>
      <c r="AF276" s="44">
        <f t="shared" si="87"/>
        <v>0.11766371573259103</v>
      </c>
      <c r="AG276" s="16">
        <f t="shared" si="88"/>
        <v>6.0798274314651808</v>
      </c>
      <c r="AH276" s="16">
        <f t="shared" si="89"/>
        <v>5.6091725685348175</v>
      </c>
      <c r="AI276" s="49"/>
    </row>
    <row r="277" spans="1:35" x14ac:dyDescent="0.2">
      <c r="A277" s="14" t="s">
        <v>22</v>
      </c>
      <c r="B277" s="15">
        <v>41292</v>
      </c>
      <c r="C277" s="16">
        <v>5.98</v>
      </c>
      <c r="D277" s="16">
        <v>5.92</v>
      </c>
      <c r="E277" s="16">
        <v>5.99</v>
      </c>
      <c r="F277" s="16">
        <f t="shared" si="94"/>
        <v>7.0000000000000284E-2</v>
      </c>
      <c r="G277" s="14">
        <f t="shared" si="95"/>
        <v>7.0000000000000284E-2</v>
      </c>
      <c r="H277" s="14" t="str">
        <f t="shared" si="96"/>
        <v/>
      </c>
      <c r="I277" s="16">
        <f t="shared" si="97"/>
        <v>73.809523809523881</v>
      </c>
      <c r="K277" s="46"/>
      <c r="L277" s="16">
        <f t="shared" si="98"/>
        <v>5.99</v>
      </c>
      <c r="M277" s="16">
        <f t="shared" si="99"/>
        <v>5.78</v>
      </c>
      <c r="N277" s="28">
        <f t="shared" si="100"/>
        <v>0.95238095238095344</v>
      </c>
      <c r="O277" s="28">
        <f t="shared" si="102"/>
        <v>0.79365079365079383</v>
      </c>
      <c r="P277" s="28">
        <f t="shared" si="103"/>
        <v>0.79365079365079383</v>
      </c>
      <c r="Q277" s="28">
        <f t="shared" si="86"/>
        <v>0.86171802054154956</v>
      </c>
      <c r="T277" s="47"/>
      <c r="U277" s="41">
        <f t="shared" si="90"/>
        <v>5.9311935363801007</v>
      </c>
      <c r="V277" s="16"/>
      <c r="W277" s="27">
        <f t="shared" si="91"/>
        <v>5.928770417063852</v>
      </c>
      <c r="Y277" s="41">
        <f t="shared" si="92"/>
        <v>2.423119316248723E-3</v>
      </c>
      <c r="Z277" s="41">
        <f t="shared" si="93"/>
        <v>-3.9714716397224445E-2</v>
      </c>
      <c r="AD277" s="48"/>
      <c r="AE277" s="43">
        <f t="shared" si="101"/>
        <v>5.8594999999999988</v>
      </c>
      <c r="AF277" s="44">
        <f t="shared" si="87"/>
        <v>0.11482486664481691</v>
      </c>
      <c r="AG277" s="16">
        <f t="shared" si="88"/>
        <v>6.0891497332896325</v>
      </c>
      <c r="AH277" s="16">
        <f t="shared" si="89"/>
        <v>5.6298502667103651</v>
      </c>
      <c r="AI277" s="49"/>
    </row>
    <row r="278" spans="1:35" x14ac:dyDescent="0.2">
      <c r="A278" s="14" t="s">
        <v>22</v>
      </c>
      <c r="B278" s="15">
        <v>41295</v>
      </c>
      <c r="C278" s="16">
        <v>6</v>
      </c>
      <c r="D278" s="16">
        <v>5.93</v>
      </c>
      <c r="E278" s="16">
        <v>6</v>
      </c>
      <c r="F278" s="16">
        <f t="shared" si="94"/>
        <v>1.9999999999999574E-2</v>
      </c>
      <c r="G278" s="14">
        <f t="shared" si="95"/>
        <v>1.9999999999999574E-2</v>
      </c>
      <c r="H278" s="14" t="str">
        <f t="shared" si="96"/>
        <v/>
      </c>
      <c r="I278" s="16">
        <f t="shared" si="97"/>
        <v>75.000000000000057</v>
      </c>
      <c r="K278" s="46"/>
      <c r="L278" s="16">
        <f t="shared" si="98"/>
        <v>6</v>
      </c>
      <c r="M278" s="16">
        <f t="shared" si="99"/>
        <v>5.82</v>
      </c>
      <c r="N278" s="28">
        <f t="shared" si="100"/>
        <v>1</v>
      </c>
      <c r="O278" s="28">
        <f t="shared" si="102"/>
        <v>0.85714285714285732</v>
      </c>
      <c r="P278" s="28">
        <f t="shared" si="103"/>
        <v>0.85714285714285732</v>
      </c>
      <c r="Q278" s="28">
        <f t="shared" ref="Q278:Q307" si="104">AVERAGE(P274:P278)</f>
        <v>0.83902894491129754</v>
      </c>
      <c r="T278" s="47"/>
      <c r="U278" s="41">
        <f t="shared" si="90"/>
        <v>5.9417791461677778</v>
      </c>
      <c r="V278" s="16"/>
      <c r="W278" s="27">
        <f t="shared" si="91"/>
        <v>5.9340466824665299</v>
      </c>
      <c r="Y278" s="41">
        <f t="shared" si="92"/>
        <v>7.7324637012479158E-3</v>
      </c>
      <c r="Z278" s="41">
        <f t="shared" si="93"/>
        <v>-3.4969998387377209E-2</v>
      </c>
      <c r="AD278" s="48"/>
      <c r="AE278" s="43">
        <f t="shared" si="101"/>
        <v>5.8769999999999989</v>
      </c>
      <c r="AF278" s="44">
        <f t="shared" si="87"/>
        <v>0.10803240254664333</v>
      </c>
      <c r="AG278" s="16">
        <f t="shared" si="88"/>
        <v>6.0930648050932854</v>
      </c>
      <c r="AH278" s="16">
        <f t="shared" si="89"/>
        <v>5.6609351949067124</v>
      </c>
      <c r="AI278" s="49"/>
    </row>
    <row r="279" spans="1:35" x14ac:dyDescent="0.2">
      <c r="A279" s="14" t="s">
        <v>22</v>
      </c>
      <c r="B279" s="15">
        <v>41296</v>
      </c>
      <c r="C279" s="16">
        <v>5.96</v>
      </c>
      <c r="D279" s="16">
        <v>5.92</v>
      </c>
      <c r="E279" s="16">
        <v>6</v>
      </c>
      <c r="F279" s="16">
        <f t="shared" si="94"/>
        <v>-4.0000000000000036E-2</v>
      </c>
      <c r="G279" s="14" t="str">
        <f t="shared" si="95"/>
        <v/>
      </c>
      <c r="H279" s="14">
        <f t="shared" si="96"/>
        <v>4.0000000000000036E-2</v>
      </c>
      <c r="I279" s="16">
        <f t="shared" si="97"/>
        <v>65.909090909090921</v>
      </c>
      <c r="K279" s="46"/>
      <c r="L279" s="16">
        <f t="shared" si="98"/>
        <v>6</v>
      </c>
      <c r="M279" s="16">
        <f t="shared" si="99"/>
        <v>5.82</v>
      </c>
      <c r="N279" s="28">
        <f t="shared" si="100"/>
        <v>0.77777777777777724</v>
      </c>
      <c r="O279" s="28">
        <f t="shared" si="102"/>
        <v>0.91005291005291022</v>
      </c>
      <c r="P279" s="28">
        <f t="shared" si="103"/>
        <v>0.91005291005291022</v>
      </c>
      <c r="Q279" s="28">
        <f t="shared" si="104"/>
        <v>0.83644568938686559</v>
      </c>
      <c r="T279" s="47"/>
      <c r="U279" s="41">
        <f t="shared" si="90"/>
        <v>5.9445823544496577</v>
      </c>
      <c r="V279" s="16"/>
      <c r="W279" s="27">
        <f t="shared" si="91"/>
        <v>5.9359691504319727</v>
      </c>
      <c r="Y279" s="41">
        <f t="shared" si="92"/>
        <v>8.61320401768495E-3</v>
      </c>
      <c r="Z279" s="41">
        <f t="shared" si="93"/>
        <v>-3.0611678146870994E-2</v>
      </c>
      <c r="AD279" s="48"/>
      <c r="AE279" s="43">
        <f t="shared" si="101"/>
        <v>5.8924999999999983</v>
      </c>
      <c r="AF279" s="44">
        <f t="shared" si="87"/>
        <v>9.5910114169465932E-2</v>
      </c>
      <c r="AG279" s="16">
        <f t="shared" si="88"/>
        <v>6.0843202283389299</v>
      </c>
      <c r="AH279" s="16">
        <f t="shared" si="89"/>
        <v>5.7006797716610667</v>
      </c>
      <c r="AI279" s="49"/>
    </row>
    <row r="280" spans="1:35" x14ac:dyDescent="0.2">
      <c r="A280" s="14" t="s">
        <v>22</v>
      </c>
      <c r="B280" s="15">
        <v>41297</v>
      </c>
      <c r="C280" s="16">
        <v>6</v>
      </c>
      <c r="D280" s="16">
        <v>5.91</v>
      </c>
      <c r="E280" s="16">
        <v>6</v>
      </c>
      <c r="F280" s="16">
        <f t="shared" si="94"/>
        <v>4.0000000000000036E-2</v>
      </c>
      <c r="G280" s="14">
        <f t="shared" si="95"/>
        <v>4.0000000000000036E-2</v>
      </c>
      <c r="H280" s="14" t="str">
        <f t="shared" si="96"/>
        <v/>
      </c>
      <c r="I280" s="16">
        <f t="shared" si="97"/>
        <v>68.750000000000028</v>
      </c>
      <c r="K280" s="46"/>
      <c r="L280" s="16">
        <f t="shared" si="98"/>
        <v>6</v>
      </c>
      <c r="M280" s="16">
        <f t="shared" si="99"/>
        <v>5.86</v>
      </c>
      <c r="N280" s="28">
        <f t="shared" si="100"/>
        <v>1</v>
      </c>
      <c r="O280" s="28">
        <f t="shared" si="102"/>
        <v>0.92592592592592571</v>
      </c>
      <c r="P280" s="28">
        <f t="shared" si="103"/>
        <v>0.92592592592592571</v>
      </c>
      <c r="Q280" s="28">
        <f t="shared" si="104"/>
        <v>0.84973544973544968</v>
      </c>
      <c r="T280" s="47"/>
      <c r="U280" s="41">
        <f t="shared" si="90"/>
        <v>5.953108146072787</v>
      </c>
      <c r="V280" s="16"/>
      <c r="W280" s="27">
        <f t="shared" si="91"/>
        <v>5.940712176325901</v>
      </c>
      <c r="Y280" s="41">
        <f t="shared" si="92"/>
        <v>1.239596974688606E-2</v>
      </c>
      <c r="Z280" s="41">
        <f t="shared" si="93"/>
        <v>-2.6310913357495289E-2</v>
      </c>
      <c r="AD280" s="48"/>
      <c r="AE280" s="43">
        <f t="shared" si="101"/>
        <v>5.9099999999999984</v>
      </c>
      <c r="AF280" s="44">
        <f t="shared" si="87"/>
        <v>8.0808415403347642E-2</v>
      </c>
      <c r="AG280" s="16">
        <f t="shared" si="88"/>
        <v>6.0716168308066933</v>
      </c>
      <c r="AH280" s="16">
        <f t="shared" si="89"/>
        <v>5.7483831691933034</v>
      </c>
      <c r="AI280" s="49"/>
    </row>
    <row r="281" spans="1:35" x14ac:dyDescent="0.2">
      <c r="A281" s="14" t="s">
        <v>22</v>
      </c>
      <c r="B281" s="15">
        <v>41298</v>
      </c>
      <c r="C281" s="16">
        <v>5.94</v>
      </c>
      <c r="D281" s="16">
        <v>5.92</v>
      </c>
      <c r="E281" s="16">
        <v>5.98</v>
      </c>
      <c r="F281" s="16">
        <f t="shared" si="94"/>
        <v>-5.9999999999999609E-2</v>
      </c>
      <c r="G281" s="14" t="str">
        <f t="shared" si="95"/>
        <v/>
      </c>
      <c r="H281" s="14">
        <f t="shared" si="96"/>
        <v>5.9999999999999609E-2</v>
      </c>
      <c r="I281" s="16">
        <f t="shared" si="97"/>
        <v>58.000000000000036</v>
      </c>
      <c r="K281" s="46"/>
      <c r="L281" s="16">
        <f t="shared" si="98"/>
        <v>6</v>
      </c>
      <c r="M281" s="16">
        <f t="shared" si="99"/>
        <v>5.91</v>
      </c>
      <c r="N281" s="28">
        <f t="shared" si="100"/>
        <v>0.33333333333333665</v>
      </c>
      <c r="O281" s="28">
        <f t="shared" si="102"/>
        <v>0.70370370370370461</v>
      </c>
      <c r="P281" s="28">
        <f t="shared" si="103"/>
        <v>0.70370370370370461</v>
      </c>
      <c r="Q281" s="28">
        <f t="shared" si="104"/>
        <v>0.83809523809523834</v>
      </c>
      <c r="T281" s="47"/>
      <c r="U281" s="41">
        <f t="shared" si="90"/>
        <v>5.951091508215435</v>
      </c>
      <c r="V281" s="16"/>
      <c r="W281" s="27">
        <f t="shared" si="91"/>
        <v>5.940659422523983</v>
      </c>
      <c r="Y281" s="41">
        <f t="shared" si="92"/>
        <v>1.0432085691451931E-2</v>
      </c>
      <c r="Z281" s="41">
        <f t="shared" si="93"/>
        <v>-2.2636613452600568E-2</v>
      </c>
      <c r="AD281" s="48"/>
      <c r="AE281" s="43">
        <f t="shared" si="101"/>
        <v>5.9169999999999998</v>
      </c>
      <c r="AF281" s="44">
        <f t="shared" si="87"/>
        <v>7.6948034412842467E-2</v>
      </c>
      <c r="AG281" s="16">
        <f t="shared" si="88"/>
        <v>6.070896068825685</v>
      </c>
      <c r="AH281" s="16">
        <f t="shared" si="89"/>
        <v>5.7631039311743146</v>
      </c>
      <c r="AI281" s="49"/>
    </row>
    <row r="282" spans="1:35" x14ac:dyDescent="0.2">
      <c r="A282" s="14" t="s">
        <v>22</v>
      </c>
      <c r="B282" s="15">
        <v>41299</v>
      </c>
      <c r="C282" s="16">
        <v>5.96</v>
      </c>
      <c r="D282" s="16">
        <v>5.91</v>
      </c>
      <c r="E282" s="16">
        <v>5.98</v>
      </c>
      <c r="F282" s="16">
        <f t="shared" si="94"/>
        <v>1.9999999999999574E-2</v>
      </c>
      <c r="G282" s="14">
        <f t="shared" si="95"/>
        <v>1.9999999999999574E-2</v>
      </c>
      <c r="H282" s="14" t="str">
        <f t="shared" si="96"/>
        <v/>
      </c>
      <c r="I282" s="16">
        <f t="shared" si="97"/>
        <v>48.780487804878071</v>
      </c>
      <c r="K282" s="46"/>
      <c r="L282" s="16">
        <f t="shared" si="98"/>
        <v>6</v>
      </c>
      <c r="M282" s="16">
        <f t="shared" si="99"/>
        <v>5.91</v>
      </c>
      <c r="N282" s="28">
        <f t="shared" si="100"/>
        <v>0.55555555555555447</v>
      </c>
      <c r="O282" s="28">
        <f t="shared" si="102"/>
        <v>0.62962962962963032</v>
      </c>
      <c r="P282" s="28">
        <f t="shared" si="103"/>
        <v>0.62962962962963032</v>
      </c>
      <c r="Q282" s="28">
        <f t="shared" si="104"/>
        <v>0.80529100529100561</v>
      </c>
      <c r="T282" s="47"/>
      <c r="U282" s="41">
        <f t="shared" si="90"/>
        <v>5.9524620454130606</v>
      </c>
      <c r="V282" s="16"/>
      <c r="W282" s="27">
        <f t="shared" si="91"/>
        <v>5.9420920578925776</v>
      </c>
      <c r="Y282" s="41">
        <f t="shared" si="92"/>
        <v>1.0369987520483015E-2</v>
      </c>
      <c r="Z282" s="41">
        <f t="shared" si="93"/>
        <v>-1.9335953355292208E-2</v>
      </c>
      <c r="AD282" s="48"/>
      <c r="AE282" s="43">
        <f t="shared" si="101"/>
        <v>5.9259999999999993</v>
      </c>
      <c r="AF282" s="44">
        <f t="shared" si="87"/>
        <v>7.0668238976218947E-2</v>
      </c>
      <c r="AG282" s="16">
        <f t="shared" si="88"/>
        <v>6.0673364779524368</v>
      </c>
      <c r="AH282" s="16">
        <f t="shared" si="89"/>
        <v>5.7846635220475617</v>
      </c>
      <c r="AI282" s="49"/>
    </row>
    <row r="283" spans="1:35" x14ac:dyDescent="0.2">
      <c r="A283" s="14" t="s">
        <v>22</v>
      </c>
      <c r="B283" s="15">
        <v>41302</v>
      </c>
      <c r="C283" s="16">
        <v>6.01</v>
      </c>
      <c r="D283" s="16">
        <v>5.95</v>
      </c>
      <c r="E283" s="16">
        <v>6.01</v>
      </c>
      <c r="F283" s="16">
        <f t="shared" si="94"/>
        <v>4.9999999999999822E-2</v>
      </c>
      <c r="G283" s="14">
        <f t="shared" si="95"/>
        <v>4.9999999999999822E-2</v>
      </c>
      <c r="H283" s="14" t="str">
        <f t="shared" si="96"/>
        <v/>
      </c>
      <c r="I283" s="16">
        <f t="shared" si="97"/>
        <v>58.139534883720884</v>
      </c>
      <c r="K283" s="46"/>
      <c r="L283" s="16">
        <f t="shared" si="98"/>
        <v>6.01</v>
      </c>
      <c r="M283" s="16">
        <f t="shared" si="99"/>
        <v>5.91</v>
      </c>
      <c r="N283" s="28">
        <f t="shared" si="100"/>
        <v>1</v>
      </c>
      <c r="O283" s="28">
        <f t="shared" si="102"/>
        <v>0.62962962962963032</v>
      </c>
      <c r="P283" s="28">
        <f t="shared" si="103"/>
        <v>0.62962962962963032</v>
      </c>
      <c r="Q283" s="28">
        <f t="shared" si="104"/>
        <v>0.75978835978836012</v>
      </c>
      <c r="T283" s="47"/>
      <c r="U283" s="41">
        <f t="shared" si="90"/>
        <v>5.9613140384264351</v>
      </c>
      <c r="V283" s="16"/>
      <c r="W283" s="27">
        <f t="shared" si="91"/>
        <v>5.9471222758264606</v>
      </c>
      <c r="Y283" s="41">
        <f t="shared" si="92"/>
        <v>1.4191762599974567E-2</v>
      </c>
      <c r="Z283" s="41">
        <f t="shared" si="93"/>
        <v>-1.5983181759765534E-2</v>
      </c>
      <c r="AD283" s="48"/>
      <c r="AE283" s="43">
        <f t="shared" ref="AE283:AE307" si="105">AVERAGE(C264:C283)</f>
        <v>5.9375</v>
      </c>
      <c r="AF283" s="44">
        <f t="shared" si="87"/>
        <v>6.4410791021380795E-2</v>
      </c>
      <c r="AG283" s="16">
        <f t="shared" si="88"/>
        <v>6.0663215820427618</v>
      </c>
      <c r="AH283" s="16">
        <f t="shared" si="89"/>
        <v>5.8086784179572382</v>
      </c>
      <c r="AI283" s="49"/>
    </row>
    <row r="284" spans="1:35" x14ac:dyDescent="0.2">
      <c r="A284" s="14" t="s">
        <v>22</v>
      </c>
      <c r="B284" s="15">
        <v>41303</v>
      </c>
      <c r="C284" s="16">
        <v>5.95</v>
      </c>
      <c r="D284" s="16">
        <v>5.95</v>
      </c>
      <c r="E284" s="16">
        <v>6</v>
      </c>
      <c r="F284" s="16">
        <f t="shared" si="94"/>
        <v>-5.9999999999999609E-2</v>
      </c>
      <c r="G284" s="14" t="str">
        <f t="shared" si="95"/>
        <v/>
      </c>
      <c r="H284" s="14">
        <f t="shared" si="96"/>
        <v>5.9999999999999609E-2</v>
      </c>
      <c r="I284" s="16">
        <f t="shared" si="97"/>
        <v>50</v>
      </c>
      <c r="K284" s="46"/>
      <c r="L284" s="16">
        <f t="shared" si="98"/>
        <v>6.01</v>
      </c>
      <c r="M284" s="16">
        <f t="shared" si="99"/>
        <v>5.91</v>
      </c>
      <c r="N284" s="28">
        <f t="shared" si="100"/>
        <v>0.4000000000000018</v>
      </c>
      <c r="O284" s="28">
        <f t="shared" si="102"/>
        <v>0.65185185185185202</v>
      </c>
      <c r="P284" s="28">
        <f t="shared" si="103"/>
        <v>0.65185185185185202</v>
      </c>
      <c r="Q284" s="28">
        <f t="shared" si="104"/>
        <v>0.70814814814814853</v>
      </c>
      <c r="T284" s="47"/>
      <c r="U284" s="41">
        <f t="shared" si="90"/>
        <v>5.9595734171300609</v>
      </c>
      <c r="V284" s="16"/>
      <c r="W284" s="27">
        <f t="shared" si="91"/>
        <v>5.9473354405800558</v>
      </c>
      <c r="Y284" s="41">
        <f t="shared" si="92"/>
        <v>1.2237976550005136E-2</v>
      </c>
      <c r="Z284" s="41">
        <f t="shared" si="93"/>
        <v>-1.3161065928788468E-2</v>
      </c>
      <c r="AD284" s="48"/>
      <c r="AE284" s="43">
        <f t="shared" si="105"/>
        <v>5.9459999999999997</v>
      </c>
      <c r="AF284" s="44">
        <f t="shared" si="87"/>
        <v>5.3329166503893445E-2</v>
      </c>
      <c r="AG284" s="16">
        <f t="shared" si="88"/>
        <v>6.0526583330077868</v>
      </c>
      <c r="AH284" s="16">
        <f t="shared" si="89"/>
        <v>5.8393416669922127</v>
      </c>
      <c r="AI284" s="49"/>
    </row>
    <row r="285" spans="1:35" x14ac:dyDescent="0.2">
      <c r="A285" s="14" t="s">
        <v>22</v>
      </c>
      <c r="B285" s="15">
        <v>41304</v>
      </c>
      <c r="C285" s="16">
        <v>5.94</v>
      </c>
      <c r="D285" s="16">
        <v>5.9</v>
      </c>
      <c r="E285" s="16">
        <v>6</v>
      </c>
      <c r="F285" s="16">
        <f t="shared" si="94"/>
        <v>-9.9999999999997868E-3</v>
      </c>
      <c r="G285" s="14" t="str">
        <f t="shared" si="95"/>
        <v/>
      </c>
      <c r="H285" s="14">
        <f t="shared" si="96"/>
        <v>9.9999999999997868E-3</v>
      </c>
      <c r="I285" s="16">
        <f t="shared" si="97"/>
        <v>44.444444444444443</v>
      </c>
      <c r="K285" s="46"/>
      <c r="L285" s="16">
        <f t="shared" si="98"/>
        <v>6.01</v>
      </c>
      <c r="M285" s="16">
        <f t="shared" si="99"/>
        <v>5.91</v>
      </c>
      <c r="N285" s="28">
        <f t="shared" si="100"/>
        <v>0.30000000000000354</v>
      </c>
      <c r="O285" s="28">
        <f t="shared" si="102"/>
        <v>0.56666666666666843</v>
      </c>
      <c r="P285" s="28">
        <f t="shared" si="103"/>
        <v>0.56666666666666843</v>
      </c>
      <c r="Q285" s="28">
        <f t="shared" si="104"/>
        <v>0.63629629629629714</v>
      </c>
      <c r="T285" s="47"/>
      <c r="U285" s="41">
        <f t="shared" si="90"/>
        <v>5.9565621221869751</v>
      </c>
      <c r="V285" s="16"/>
      <c r="W285" s="27">
        <f t="shared" si="91"/>
        <v>5.9467920746111629</v>
      </c>
      <c r="Y285" s="41">
        <f t="shared" si="92"/>
        <v>9.7700475758122352E-3</v>
      </c>
      <c r="Z285" s="41">
        <f t="shared" si="93"/>
        <v>-1.0867954578328398E-2</v>
      </c>
      <c r="AD285" s="48"/>
      <c r="AE285" s="43">
        <f t="shared" si="105"/>
        <v>5.952</v>
      </c>
      <c r="AF285" s="44">
        <f t="shared" si="87"/>
        <v>4.4899888641287217E-2</v>
      </c>
      <c r="AG285" s="16">
        <f t="shared" si="88"/>
        <v>6.0417997772825744</v>
      </c>
      <c r="AH285" s="16">
        <f t="shared" si="89"/>
        <v>5.8622002227174255</v>
      </c>
      <c r="AI285" s="49"/>
    </row>
    <row r="286" spans="1:35" x14ac:dyDescent="0.2">
      <c r="A286" s="14" t="s">
        <v>22</v>
      </c>
      <c r="B286" s="15">
        <v>41305</v>
      </c>
      <c r="C286" s="16">
        <v>5.91</v>
      </c>
      <c r="D286" s="16">
        <v>5.86</v>
      </c>
      <c r="E286" s="16">
        <v>5.95</v>
      </c>
      <c r="F286" s="16">
        <f t="shared" si="94"/>
        <v>-3.0000000000000249E-2</v>
      </c>
      <c r="G286" s="14" t="str">
        <f t="shared" si="95"/>
        <v/>
      </c>
      <c r="H286" s="14">
        <f t="shared" si="96"/>
        <v>3.0000000000000249E-2</v>
      </c>
      <c r="I286" s="16">
        <f t="shared" si="97"/>
        <v>41.666666666666643</v>
      </c>
      <c r="K286" s="46"/>
      <c r="L286" s="16">
        <f t="shared" si="98"/>
        <v>6.01</v>
      </c>
      <c r="M286" s="16">
        <f t="shared" si="99"/>
        <v>5.91</v>
      </c>
      <c r="N286" s="28">
        <f t="shared" si="100"/>
        <v>0</v>
      </c>
      <c r="O286" s="28">
        <f t="shared" si="102"/>
        <v>0.23333333333333509</v>
      </c>
      <c r="P286" s="28">
        <f t="shared" si="103"/>
        <v>0.23333333333333509</v>
      </c>
      <c r="Q286" s="28">
        <f t="shared" si="104"/>
        <v>0.54222222222222327</v>
      </c>
      <c r="T286" s="47"/>
      <c r="U286" s="41">
        <f t="shared" si="90"/>
        <v>5.9493987187735939</v>
      </c>
      <c r="V286" s="16"/>
      <c r="W286" s="27">
        <f t="shared" si="91"/>
        <v>5.9440667357510772</v>
      </c>
      <c r="Y286" s="41">
        <f t="shared" si="92"/>
        <v>5.3319830225166953E-3</v>
      </c>
      <c r="Z286" s="41">
        <f t="shared" si="93"/>
        <v>-9.2479608182438888E-3</v>
      </c>
      <c r="AD286" s="48"/>
      <c r="AE286" s="43">
        <f t="shared" si="105"/>
        <v>5.9565000000000001</v>
      </c>
      <c r="AF286" s="44">
        <f t="shared" si="87"/>
        <v>3.4824560298731606E-2</v>
      </c>
      <c r="AG286" s="16">
        <f t="shared" si="88"/>
        <v>6.0261491205974638</v>
      </c>
      <c r="AH286" s="16">
        <f t="shared" si="89"/>
        <v>5.8868508794025365</v>
      </c>
      <c r="AI286" s="49"/>
    </row>
    <row r="287" spans="1:35" x14ac:dyDescent="0.2">
      <c r="A287" s="14" t="s">
        <v>22</v>
      </c>
      <c r="B287" s="15">
        <v>41306</v>
      </c>
      <c r="C287" s="16">
        <v>5.84</v>
      </c>
      <c r="D287" s="16">
        <v>5.84</v>
      </c>
      <c r="E287" s="16">
        <v>5.94</v>
      </c>
      <c r="F287" s="16">
        <f t="shared" si="94"/>
        <v>-7.0000000000000284E-2</v>
      </c>
      <c r="G287" s="14" t="str">
        <f t="shared" si="95"/>
        <v/>
      </c>
      <c r="H287" s="14">
        <f t="shared" si="96"/>
        <v>7.0000000000000284E-2</v>
      </c>
      <c r="I287" s="16">
        <f t="shared" si="97"/>
        <v>38.461538461538424</v>
      </c>
      <c r="K287" s="46"/>
      <c r="L287" s="16">
        <f t="shared" si="98"/>
        <v>6.01</v>
      </c>
      <c r="M287" s="16">
        <f t="shared" si="99"/>
        <v>5.84</v>
      </c>
      <c r="N287" s="28">
        <f t="shared" si="100"/>
        <v>0</v>
      </c>
      <c r="O287" s="28">
        <f t="shared" si="102"/>
        <v>0.10000000000000119</v>
      </c>
      <c r="P287" s="28">
        <f t="shared" si="103"/>
        <v>0.10000000000000119</v>
      </c>
      <c r="Q287" s="28">
        <f t="shared" si="104"/>
        <v>0.4362962962962974</v>
      </c>
      <c r="T287" s="47"/>
      <c r="U287" s="41">
        <f t="shared" si="90"/>
        <v>5.9325681466545799</v>
      </c>
      <c r="V287" s="16"/>
      <c r="W287" s="27">
        <f t="shared" si="91"/>
        <v>5.9363580886584044</v>
      </c>
      <c r="Y287" s="41">
        <f t="shared" si="92"/>
        <v>-3.7899420038245424E-3</v>
      </c>
      <c r="Z287" s="41">
        <f t="shared" si="93"/>
        <v>-8.7021589368019552E-3</v>
      </c>
      <c r="AD287" s="48"/>
      <c r="AE287" s="43">
        <f t="shared" si="105"/>
        <v>5.9554999999999998</v>
      </c>
      <c r="AF287" s="44">
        <f t="shared" si="87"/>
        <v>3.7745860700214524E-2</v>
      </c>
      <c r="AG287" s="16">
        <f t="shared" si="88"/>
        <v>6.0309917214004285</v>
      </c>
      <c r="AH287" s="16">
        <f t="shared" si="89"/>
        <v>5.8800082785995711</v>
      </c>
      <c r="AI287" s="49"/>
    </row>
    <row r="288" spans="1:35" x14ac:dyDescent="0.2">
      <c r="A288" s="14" t="s">
        <v>22</v>
      </c>
      <c r="B288" s="15">
        <v>41309</v>
      </c>
      <c r="C288" s="16">
        <v>5.71</v>
      </c>
      <c r="D288" s="16">
        <v>5.71</v>
      </c>
      <c r="E288" s="16">
        <v>5.9</v>
      </c>
      <c r="F288" s="16">
        <f t="shared" si="94"/>
        <v>-0.12999999999999989</v>
      </c>
      <c r="G288" s="14" t="str">
        <f t="shared" si="95"/>
        <v/>
      </c>
      <c r="H288" s="14">
        <f t="shared" si="96"/>
        <v>0.12999999999999989</v>
      </c>
      <c r="I288" s="16">
        <f t="shared" si="97"/>
        <v>30.769230769230731</v>
      </c>
      <c r="K288" s="46"/>
      <c r="L288" s="16">
        <f t="shared" si="98"/>
        <v>6.01</v>
      </c>
      <c r="M288" s="16">
        <f t="shared" si="99"/>
        <v>5.71</v>
      </c>
      <c r="N288" s="28">
        <f t="shared" si="100"/>
        <v>0</v>
      </c>
      <c r="O288" s="28">
        <f t="shared" si="102"/>
        <v>0</v>
      </c>
      <c r="P288" s="28">
        <f t="shared" si="103"/>
        <v>0</v>
      </c>
      <c r="Q288" s="28">
        <f t="shared" si="104"/>
        <v>0.31037037037037141</v>
      </c>
      <c r="T288" s="47"/>
      <c r="U288" s="41">
        <f t="shared" si="90"/>
        <v>5.8983268933231061</v>
      </c>
      <c r="V288" s="16"/>
      <c r="W288" s="27">
        <f t="shared" si="91"/>
        <v>5.9195908228318554</v>
      </c>
      <c r="Y288" s="41">
        <f t="shared" si="92"/>
        <v>-2.1263929508749335E-2</v>
      </c>
      <c r="Z288" s="41">
        <f t="shared" si="93"/>
        <v>-9.9583359939966944E-3</v>
      </c>
      <c r="AD288" s="48"/>
      <c r="AE288" s="43">
        <f t="shared" si="105"/>
        <v>5.9424999999999999</v>
      </c>
      <c r="AF288" s="44">
        <f t="shared" si="87"/>
        <v>6.5259098982440783E-2</v>
      </c>
      <c r="AG288" s="16">
        <f t="shared" si="88"/>
        <v>6.0730181979648812</v>
      </c>
      <c r="AH288" s="16">
        <f t="shared" si="89"/>
        <v>5.8119818020351186</v>
      </c>
      <c r="AI288" s="49"/>
    </row>
    <row r="289" spans="1:35" x14ac:dyDescent="0.2">
      <c r="A289" s="14" t="s">
        <v>22</v>
      </c>
      <c r="B289" s="15">
        <v>41310</v>
      </c>
      <c r="C289" s="16">
        <v>5.72</v>
      </c>
      <c r="D289" s="16">
        <v>5.71</v>
      </c>
      <c r="E289" s="16">
        <v>5.79</v>
      </c>
      <c r="F289" s="16">
        <f t="shared" si="94"/>
        <v>9.9999999999997868E-3</v>
      </c>
      <c r="G289" s="14">
        <f t="shared" si="95"/>
        <v>9.9999999999997868E-3</v>
      </c>
      <c r="H289" s="14" t="str">
        <f t="shared" si="96"/>
        <v/>
      </c>
      <c r="I289" s="16">
        <f t="shared" si="97"/>
        <v>32.307692307692236</v>
      </c>
      <c r="K289" s="46"/>
      <c r="L289" s="16">
        <f t="shared" si="98"/>
        <v>6.01</v>
      </c>
      <c r="M289" s="16">
        <f t="shared" si="99"/>
        <v>5.71</v>
      </c>
      <c r="N289" s="28">
        <f t="shared" si="100"/>
        <v>3.3333333333332646E-2</v>
      </c>
      <c r="O289" s="28">
        <f t="shared" si="102"/>
        <v>1.1111111111110883E-2</v>
      </c>
      <c r="P289" s="28">
        <f t="shared" si="103"/>
        <v>1.1111111111110883E-2</v>
      </c>
      <c r="Q289" s="28">
        <f t="shared" si="104"/>
        <v>0.18222222222222312</v>
      </c>
      <c r="T289" s="47"/>
      <c r="U289" s="41">
        <f t="shared" si="90"/>
        <v>5.8708919866580125</v>
      </c>
      <c r="V289" s="16"/>
      <c r="W289" s="27">
        <f t="shared" si="91"/>
        <v>5.9048063174369032</v>
      </c>
      <c r="Y289" s="41">
        <f t="shared" si="92"/>
        <v>-3.3914330778890722E-2</v>
      </c>
      <c r="Z289" s="41">
        <f t="shared" si="93"/>
        <v>-1.2353935472486099E-2</v>
      </c>
      <c r="AD289" s="48"/>
      <c r="AE289" s="43">
        <f t="shared" si="105"/>
        <v>5.9314999999999998</v>
      </c>
      <c r="AF289" s="44">
        <f t="shared" si="87"/>
        <v>8.1318817010578859E-2</v>
      </c>
      <c r="AG289" s="16">
        <f t="shared" si="88"/>
        <v>6.0941376340211573</v>
      </c>
      <c r="AH289" s="16">
        <f t="shared" si="89"/>
        <v>5.7688623659788423</v>
      </c>
      <c r="AI289" s="49"/>
    </row>
    <row r="290" spans="1:35" x14ac:dyDescent="0.2">
      <c r="A290" s="14" t="s">
        <v>22</v>
      </c>
      <c r="B290" s="15">
        <v>41311</v>
      </c>
      <c r="C290" s="16">
        <v>5.74</v>
      </c>
      <c r="D290" s="16">
        <v>5.7</v>
      </c>
      <c r="E290" s="16">
        <v>5.8</v>
      </c>
      <c r="F290" s="16">
        <f t="shared" si="94"/>
        <v>2.0000000000000462E-2</v>
      </c>
      <c r="G290" s="14">
        <f t="shared" si="95"/>
        <v>2.0000000000000462E-2</v>
      </c>
      <c r="H290" s="14" t="str">
        <f t="shared" si="96"/>
        <v/>
      </c>
      <c r="I290" s="16">
        <f t="shared" si="97"/>
        <v>36.507936507936499</v>
      </c>
      <c r="K290" s="46"/>
      <c r="L290" s="16">
        <f t="shared" si="98"/>
        <v>6.01</v>
      </c>
      <c r="M290" s="16">
        <f t="shared" si="99"/>
        <v>5.71</v>
      </c>
      <c r="N290" s="28">
        <f t="shared" si="100"/>
        <v>0.10000000000000089</v>
      </c>
      <c r="O290" s="28">
        <f t="shared" si="102"/>
        <v>4.4444444444444509E-2</v>
      </c>
      <c r="P290" s="28">
        <f t="shared" si="103"/>
        <v>4.4444444444444509E-2</v>
      </c>
      <c r="Q290" s="28">
        <f t="shared" si="104"/>
        <v>7.7777777777778334E-2</v>
      </c>
      <c r="T290" s="47"/>
      <c r="U290" s="41">
        <f t="shared" si="90"/>
        <v>5.8507547579413952</v>
      </c>
      <c r="V290" s="16"/>
      <c r="W290" s="27">
        <f t="shared" si="91"/>
        <v>5.8925984420712068</v>
      </c>
      <c r="Y290" s="41">
        <f t="shared" si="92"/>
        <v>-4.1843684129811543E-2</v>
      </c>
      <c r="Z290" s="41">
        <f t="shared" si="93"/>
        <v>-1.5302910338218643E-2</v>
      </c>
      <c r="AD290" s="48"/>
      <c r="AE290" s="43">
        <f t="shared" si="105"/>
        <v>5.9210000000000003</v>
      </c>
      <c r="AF290" s="44">
        <f t="shared" si="87"/>
        <v>9.1208552230588602E-2</v>
      </c>
      <c r="AG290" s="16">
        <f t="shared" si="88"/>
        <v>6.1034171044611778</v>
      </c>
      <c r="AH290" s="16">
        <f t="shared" si="89"/>
        <v>5.7385828955388227</v>
      </c>
      <c r="AI290" s="49"/>
    </row>
    <row r="291" spans="1:35" x14ac:dyDescent="0.2">
      <c r="A291" s="14" t="s">
        <v>22</v>
      </c>
      <c r="B291" s="15">
        <v>41312</v>
      </c>
      <c r="C291" s="16">
        <v>5.75</v>
      </c>
      <c r="D291" s="16">
        <v>5.73</v>
      </c>
      <c r="E291" s="16">
        <v>5.78</v>
      </c>
      <c r="F291" s="16">
        <f t="shared" si="94"/>
        <v>9.9999999999997868E-3</v>
      </c>
      <c r="G291" s="14">
        <f t="shared" si="95"/>
        <v>9.9999999999997868E-3</v>
      </c>
      <c r="H291" s="14" t="str">
        <f t="shared" si="96"/>
        <v/>
      </c>
      <c r="I291" s="16">
        <f t="shared" si="97"/>
        <v>29.824561403508682</v>
      </c>
      <c r="K291" s="46"/>
      <c r="L291" s="16">
        <f t="shared" si="98"/>
        <v>6.01</v>
      </c>
      <c r="M291" s="16">
        <f t="shared" si="99"/>
        <v>5.71</v>
      </c>
      <c r="N291" s="28">
        <f t="shared" si="100"/>
        <v>0.13333333333333353</v>
      </c>
      <c r="O291" s="28">
        <f t="shared" si="102"/>
        <v>8.8888888888889017E-2</v>
      </c>
      <c r="P291" s="28">
        <f t="shared" si="103"/>
        <v>8.8888888888889017E-2</v>
      </c>
      <c r="Q291" s="28">
        <f t="shared" si="104"/>
        <v>4.8888888888889113E-2</v>
      </c>
      <c r="T291" s="47"/>
      <c r="U291" s="41">
        <f t="shared" si="90"/>
        <v>5.8352540259504115</v>
      </c>
      <c r="V291" s="16"/>
      <c r="W291" s="27">
        <f t="shared" si="91"/>
        <v>5.8820355945103762</v>
      </c>
      <c r="Y291" s="41">
        <f t="shared" si="92"/>
        <v>-4.6781568559964626E-2</v>
      </c>
      <c r="Z291" s="41">
        <f t="shared" si="93"/>
        <v>-1.8450776160393242E-2</v>
      </c>
      <c r="AD291" s="48"/>
      <c r="AE291" s="43">
        <f t="shared" si="105"/>
        <v>5.9089999999999998</v>
      </c>
      <c r="AF291" s="44">
        <f t="shared" si="87"/>
        <v>9.6948439904930947E-2</v>
      </c>
      <c r="AG291" s="16">
        <f t="shared" si="88"/>
        <v>6.1028968798098617</v>
      </c>
      <c r="AH291" s="16">
        <f t="shared" si="89"/>
        <v>5.7151031201901379</v>
      </c>
      <c r="AI291" s="49"/>
    </row>
    <row r="292" spans="1:35" x14ac:dyDescent="0.2">
      <c r="A292" s="14" t="s">
        <v>22</v>
      </c>
      <c r="B292" s="15">
        <v>41313</v>
      </c>
      <c r="C292" s="16">
        <v>5.75</v>
      </c>
      <c r="D292" s="16">
        <v>5.72</v>
      </c>
      <c r="E292" s="16">
        <v>5.76</v>
      </c>
      <c r="F292" s="16">
        <f t="shared" si="94"/>
        <v>0</v>
      </c>
      <c r="G292" s="14" t="str">
        <f t="shared" si="95"/>
        <v/>
      </c>
      <c r="H292" s="14" t="str">
        <f t="shared" si="96"/>
        <v/>
      </c>
      <c r="I292" s="16">
        <f t="shared" si="97"/>
        <v>27.272727272727224</v>
      </c>
      <c r="K292" s="46"/>
      <c r="L292" s="16">
        <f t="shared" si="98"/>
        <v>6.01</v>
      </c>
      <c r="M292" s="16">
        <f t="shared" si="99"/>
        <v>5.71</v>
      </c>
      <c r="N292" s="28">
        <f t="shared" si="100"/>
        <v>0.13333333333333353</v>
      </c>
      <c r="O292" s="28">
        <f t="shared" si="102"/>
        <v>0.12222222222222263</v>
      </c>
      <c r="P292" s="28">
        <f t="shared" si="103"/>
        <v>0.12222222222222263</v>
      </c>
      <c r="Q292" s="28">
        <f t="shared" si="104"/>
        <v>5.3333333333333413E-2</v>
      </c>
      <c r="T292" s="47"/>
      <c r="U292" s="41">
        <f t="shared" si="90"/>
        <v>5.8221380219580405</v>
      </c>
      <c r="V292" s="16"/>
      <c r="W292" s="27">
        <f t="shared" si="91"/>
        <v>5.8722551801021998</v>
      </c>
      <c r="Y292" s="41">
        <f t="shared" si="92"/>
        <v>-5.0117158144159291E-2</v>
      </c>
      <c r="Z292" s="41">
        <f t="shared" si="93"/>
        <v>-2.1617414358769849E-2</v>
      </c>
      <c r="AD292" s="48"/>
      <c r="AE292" s="43">
        <f t="shared" si="105"/>
        <v>5.8970000000000002</v>
      </c>
      <c r="AF292" s="44">
        <f t="shared" si="87"/>
        <v>0.10095048291117784</v>
      </c>
      <c r="AG292" s="16">
        <f t="shared" si="88"/>
        <v>6.0989009658223559</v>
      </c>
      <c r="AH292" s="16">
        <f t="shared" si="89"/>
        <v>5.6950990341776446</v>
      </c>
      <c r="AI292" s="49"/>
    </row>
    <row r="293" spans="1:35" x14ac:dyDescent="0.2">
      <c r="A293" s="14" t="s">
        <v>22</v>
      </c>
      <c r="B293" s="15">
        <v>41316</v>
      </c>
      <c r="C293" s="16">
        <v>5.73</v>
      </c>
      <c r="D293" s="16">
        <v>5.7</v>
      </c>
      <c r="E293" s="16">
        <v>5.77</v>
      </c>
      <c r="F293" s="16">
        <f t="shared" si="94"/>
        <v>-1.9999999999999574E-2</v>
      </c>
      <c r="G293" s="14" t="str">
        <f t="shared" si="95"/>
        <v/>
      </c>
      <c r="H293" s="14">
        <f t="shared" si="96"/>
        <v>1.9999999999999574E-2</v>
      </c>
      <c r="I293" s="16">
        <f t="shared" si="97"/>
        <v>28.301886792452819</v>
      </c>
      <c r="K293" s="46"/>
      <c r="L293" s="16">
        <f t="shared" si="98"/>
        <v>6.01</v>
      </c>
      <c r="M293" s="16">
        <f t="shared" si="99"/>
        <v>5.71</v>
      </c>
      <c r="N293" s="28">
        <f t="shared" si="100"/>
        <v>6.6666666666668248E-2</v>
      </c>
      <c r="O293" s="28">
        <f t="shared" si="102"/>
        <v>0.11111111111111177</v>
      </c>
      <c r="P293" s="28">
        <f t="shared" si="103"/>
        <v>0.11111111111111177</v>
      </c>
      <c r="Q293" s="28">
        <f t="shared" si="104"/>
        <v>7.5555555555555765E-2</v>
      </c>
      <c r="T293" s="47"/>
      <c r="U293" s="41">
        <f t="shared" si="90"/>
        <v>5.8079629416568039</v>
      </c>
      <c r="V293" s="16"/>
      <c r="W293" s="27">
        <f t="shared" si="91"/>
        <v>5.8617177593538887</v>
      </c>
      <c r="Y293" s="41">
        <f t="shared" si="92"/>
        <v>-5.3754817697084789E-2</v>
      </c>
      <c r="Z293" s="41">
        <f t="shared" si="93"/>
        <v>-2.4831154692601342E-2</v>
      </c>
      <c r="AD293" s="48"/>
      <c r="AE293" s="43">
        <f t="shared" si="105"/>
        <v>5.8854999999999986</v>
      </c>
      <c r="AF293" s="44">
        <f t="shared" si="87"/>
        <v>0.10608840652964868</v>
      </c>
      <c r="AG293" s="16">
        <f t="shared" si="88"/>
        <v>6.0976768130592962</v>
      </c>
      <c r="AH293" s="16">
        <f t="shared" si="89"/>
        <v>5.673323186940701</v>
      </c>
      <c r="AI293" s="49"/>
    </row>
    <row r="294" spans="1:35" x14ac:dyDescent="0.2">
      <c r="A294" s="14" t="s">
        <v>22</v>
      </c>
      <c r="B294" s="15">
        <v>41317</v>
      </c>
      <c r="C294" s="16">
        <v>5.73</v>
      </c>
      <c r="D294" s="16">
        <v>5.7</v>
      </c>
      <c r="E294" s="16">
        <v>5.73</v>
      </c>
      <c r="F294" s="16">
        <f t="shared" si="94"/>
        <v>0</v>
      </c>
      <c r="G294" s="14" t="str">
        <f t="shared" si="95"/>
        <v/>
      </c>
      <c r="H294" s="14" t="str">
        <f t="shared" si="96"/>
        <v/>
      </c>
      <c r="I294" s="16">
        <f t="shared" si="97"/>
        <v>22.448979591836689</v>
      </c>
      <c r="K294" s="46"/>
      <c r="L294" s="16">
        <f t="shared" si="98"/>
        <v>6.01</v>
      </c>
      <c r="M294" s="16">
        <f t="shared" si="99"/>
        <v>5.71</v>
      </c>
      <c r="N294" s="28">
        <f t="shared" si="100"/>
        <v>6.6666666666668248E-2</v>
      </c>
      <c r="O294" s="28">
        <f t="shared" si="102"/>
        <v>8.8888888888890016E-2</v>
      </c>
      <c r="P294" s="28">
        <f t="shared" si="103"/>
        <v>8.8888888888890016E-2</v>
      </c>
      <c r="Q294" s="28">
        <f t="shared" si="104"/>
        <v>9.1111111111111587E-2</v>
      </c>
      <c r="T294" s="47"/>
      <c r="U294" s="41">
        <f t="shared" si="90"/>
        <v>5.7959686429403723</v>
      </c>
      <c r="V294" s="16"/>
      <c r="W294" s="27">
        <f t="shared" si="91"/>
        <v>5.8519608882906375</v>
      </c>
      <c r="Y294" s="41">
        <f t="shared" si="92"/>
        <v>-5.5992245350265257E-2</v>
      </c>
      <c r="Z294" s="41">
        <f t="shared" si="93"/>
        <v>-2.7947263758367733E-2</v>
      </c>
      <c r="AD294" s="48"/>
      <c r="AE294" s="43">
        <f t="shared" si="105"/>
        <v>5.8739999999999997</v>
      </c>
      <c r="AF294" s="44">
        <f t="shared" si="87"/>
        <v>0.10979070998950685</v>
      </c>
      <c r="AG294" s="16">
        <f t="shared" si="88"/>
        <v>6.0935814199790137</v>
      </c>
      <c r="AH294" s="16">
        <f t="shared" si="89"/>
        <v>5.6544185800209856</v>
      </c>
      <c r="AI294" s="49"/>
    </row>
    <row r="295" spans="1:35" x14ac:dyDescent="0.2">
      <c r="A295" s="14" t="s">
        <v>22</v>
      </c>
      <c r="B295" s="15">
        <v>41318</v>
      </c>
      <c r="C295" s="16">
        <v>5.65</v>
      </c>
      <c r="D295" s="16">
        <v>5.64</v>
      </c>
      <c r="E295" s="16">
        <v>5.71</v>
      </c>
      <c r="F295" s="16">
        <f t="shared" si="94"/>
        <v>-8.0000000000000071E-2</v>
      </c>
      <c r="G295" s="14" t="str">
        <f t="shared" si="95"/>
        <v/>
      </c>
      <c r="H295" s="14">
        <f t="shared" si="96"/>
        <v>8.0000000000000071E-2</v>
      </c>
      <c r="I295" s="16">
        <f t="shared" si="97"/>
        <v>21.56862745098033</v>
      </c>
      <c r="K295" s="46"/>
      <c r="L295" s="16">
        <f t="shared" si="98"/>
        <v>6.01</v>
      </c>
      <c r="M295" s="16">
        <f t="shared" si="99"/>
        <v>5.65</v>
      </c>
      <c r="N295" s="28">
        <f t="shared" si="100"/>
        <v>0</v>
      </c>
      <c r="O295" s="28">
        <f t="shared" si="102"/>
        <v>4.4444444444445501E-2</v>
      </c>
      <c r="P295" s="28">
        <f t="shared" si="103"/>
        <v>4.4444444444445501E-2</v>
      </c>
      <c r="Q295" s="28">
        <f t="shared" si="104"/>
        <v>9.1111111111111781E-2</v>
      </c>
      <c r="T295" s="47"/>
      <c r="U295" s="41">
        <f t="shared" si="90"/>
        <v>5.7735119286418541</v>
      </c>
      <c r="V295" s="16"/>
      <c r="W295" s="27">
        <f t="shared" si="91"/>
        <v>5.8370008224913308</v>
      </c>
      <c r="Y295" s="41">
        <f t="shared" si="92"/>
        <v>-6.3488893849476646E-2</v>
      </c>
      <c r="Z295" s="41">
        <f t="shared" si="93"/>
        <v>-3.1501426767478628E-2</v>
      </c>
      <c r="AD295" s="48"/>
      <c r="AE295" s="43">
        <f t="shared" si="105"/>
        <v>5.859</v>
      </c>
      <c r="AF295" s="44">
        <f t="shared" si="87"/>
        <v>0.11852847759083045</v>
      </c>
      <c r="AG295" s="16">
        <f t="shared" si="88"/>
        <v>6.0960569551816608</v>
      </c>
      <c r="AH295" s="16">
        <f t="shared" si="89"/>
        <v>5.6219430448183392</v>
      </c>
      <c r="AI295" s="49"/>
    </row>
    <row r="296" spans="1:35" x14ac:dyDescent="0.2">
      <c r="A296" s="14" t="s">
        <v>22</v>
      </c>
      <c r="B296" s="15">
        <v>41319</v>
      </c>
      <c r="C296" s="16">
        <v>5.64</v>
      </c>
      <c r="D296" s="16">
        <v>5.6</v>
      </c>
      <c r="E296" s="16">
        <v>5.65</v>
      </c>
      <c r="F296" s="16">
        <f t="shared" si="94"/>
        <v>-1.0000000000000675E-2</v>
      </c>
      <c r="G296" s="14" t="str">
        <f t="shared" si="95"/>
        <v/>
      </c>
      <c r="H296" s="14">
        <f t="shared" si="96"/>
        <v>1.0000000000000675E-2</v>
      </c>
      <c r="I296" s="16">
        <f t="shared" si="97"/>
        <v>17.999999999999972</v>
      </c>
      <c r="K296" s="46"/>
      <c r="L296" s="16">
        <f t="shared" si="98"/>
        <v>6.01</v>
      </c>
      <c r="M296" s="16">
        <f t="shared" si="99"/>
        <v>5.64</v>
      </c>
      <c r="N296" s="28">
        <f t="shared" si="100"/>
        <v>0</v>
      </c>
      <c r="O296" s="28">
        <f t="shared" si="102"/>
        <v>2.222222222222275E-2</v>
      </c>
      <c r="P296" s="28">
        <f t="shared" si="103"/>
        <v>2.222222222222275E-2</v>
      </c>
      <c r="Q296" s="28">
        <f t="shared" si="104"/>
        <v>7.7777777777778528E-2</v>
      </c>
      <c r="T296" s="47"/>
      <c r="U296" s="41">
        <f t="shared" si="90"/>
        <v>5.7529716319277231</v>
      </c>
      <c r="V296" s="16"/>
      <c r="W296" s="27">
        <f t="shared" si="91"/>
        <v>5.8224081689734541</v>
      </c>
      <c r="Y296" s="41">
        <f t="shared" si="92"/>
        <v>-6.943653704573105E-2</v>
      </c>
      <c r="Z296" s="41">
        <f t="shared" si="93"/>
        <v>-3.5294937795303877E-2</v>
      </c>
      <c r="AD296" s="48"/>
      <c r="AE296" s="43">
        <f t="shared" si="105"/>
        <v>5.8455000000000004</v>
      </c>
      <c r="AF296" s="44">
        <f t="shared" si="87"/>
        <v>0.12702263577803763</v>
      </c>
      <c r="AG296" s="16">
        <f t="shared" si="88"/>
        <v>6.0995452715560754</v>
      </c>
      <c r="AH296" s="16">
        <f t="shared" si="89"/>
        <v>5.5914547284439253</v>
      </c>
      <c r="AI296" s="49"/>
    </row>
    <row r="297" spans="1:35" x14ac:dyDescent="0.2">
      <c r="A297" s="14" t="s">
        <v>22</v>
      </c>
      <c r="B297" s="15">
        <v>41320</v>
      </c>
      <c r="C297" s="16">
        <v>5.6</v>
      </c>
      <c r="D297" s="16">
        <v>5.58</v>
      </c>
      <c r="E297" s="16">
        <v>5.65</v>
      </c>
      <c r="F297" s="16">
        <f t="shared" si="94"/>
        <v>-4.0000000000000036E-2</v>
      </c>
      <c r="G297" s="14" t="str">
        <f t="shared" si="95"/>
        <v/>
      </c>
      <c r="H297" s="14">
        <f t="shared" si="96"/>
        <v>4.0000000000000036E-2</v>
      </c>
      <c r="I297" s="16">
        <f t="shared" si="97"/>
        <v>8.1632653061224545</v>
      </c>
      <c r="K297" s="46"/>
      <c r="L297" s="16">
        <f t="shared" si="98"/>
        <v>5.95</v>
      </c>
      <c r="M297" s="16">
        <f t="shared" si="99"/>
        <v>5.6</v>
      </c>
      <c r="N297" s="28">
        <f t="shared" si="100"/>
        <v>0</v>
      </c>
      <c r="O297" s="28">
        <f t="shared" si="102"/>
        <v>0</v>
      </c>
      <c r="P297" s="28">
        <f t="shared" si="103"/>
        <v>0</v>
      </c>
      <c r="Q297" s="28">
        <f t="shared" si="104"/>
        <v>5.333333333333401E-2</v>
      </c>
      <c r="T297" s="47"/>
      <c r="U297" s="41">
        <f t="shared" si="90"/>
        <v>5.7294375347080742</v>
      </c>
      <c r="V297" s="16"/>
      <c r="W297" s="27">
        <f t="shared" si="91"/>
        <v>5.8059334897902355</v>
      </c>
      <c r="Y297" s="41">
        <f t="shared" si="92"/>
        <v>-7.6495955082161338E-2</v>
      </c>
      <c r="Z297" s="41">
        <f t="shared" si="93"/>
        <v>-3.9415039523989628E-2</v>
      </c>
      <c r="AD297" s="48"/>
      <c r="AE297" s="43">
        <f t="shared" si="105"/>
        <v>5.8265000000000002</v>
      </c>
      <c r="AF297" s="44">
        <f t="shared" ref="AF297:AF308" si="106">STDEVP(C278:C297)</f>
        <v>0.13372639978702788</v>
      </c>
      <c r="AG297" s="16">
        <f t="shared" ref="AG297:AG308" si="107">AE297+2*AF297</f>
        <v>6.0939527995740557</v>
      </c>
      <c r="AH297" s="16">
        <f t="shared" ref="AH297:AH308" si="108">AE297-2*AF297</f>
        <v>5.5590472004259448</v>
      </c>
      <c r="AI297" s="49"/>
    </row>
    <row r="298" spans="1:35" x14ac:dyDescent="0.2">
      <c r="A298" s="14" t="s">
        <v>22</v>
      </c>
      <c r="B298" s="15">
        <v>41323</v>
      </c>
      <c r="C298" s="16">
        <v>5.63</v>
      </c>
      <c r="D298" s="16">
        <v>5.55</v>
      </c>
      <c r="E298" s="16">
        <v>5.65</v>
      </c>
      <c r="F298" s="16">
        <f t="shared" si="94"/>
        <v>3.0000000000000249E-2</v>
      </c>
      <c r="G298" s="14">
        <f t="shared" si="95"/>
        <v>3.0000000000000249E-2</v>
      </c>
      <c r="H298" s="14" t="str">
        <f t="shared" si="96"/>
        <v/>
      </c>
      <c r="I298" s="16">
        <f t="shared" si="97"/>
        <v>15.217391304347856</v>
      </c>
      <c r="K298" s="46"/>
      <c r="L298" s="16">
        <f t="shared" si="98"/>
        <v>5.94</v>
      </c>
      <c r="M298" s="16">
        <f t="shared" si="99"/>
        <v>5.6</v>
      </c>
      <c r="N298" s="28">
        <f t="shared" si="100"/>
        <v>8.8235294117647592E-2</v>
      </c>
      <c r="O298" s="28">
        <f t="shared" si="102"/>
        <v>2.9411764705882529E-2</v>
      </c>
      <c r="P298" s="28">
        <f t="shared" si="103"/>
        <v>2.9411764705882529E-2</v>
      </c>
      <c r="Q298" s="28">
        <f t="shared" si="104"/>
        <v>3.6993464052288164E-2</v>
      </c>
      <c r="T298" s="47"/>
      <c r="U298" s="41">
        <f t="shared" si="90"/>
        <v>5.714139452445294</v>
      </c>
      <c r="V298" s="16"/>
      <c r="W298" s="27">
        <f t="shared" si="91"/>
        <v>5.7929013794354036</v>
      </c>
      <c r="Y298" s="41">
        <f t="shared" si="92"/>
        <v>-7.8761926990109643E-2</v>
      </c>
      <c r="Z298" s="41">
        <f t="shared" si="93"/>
        <v>-4.3349728270601628E-2</v>
      </c>
      <c r="AD298" s="48"/>
      <c r="AE298" s="43">
        <f t="shared" si="105"/>
        <v>5.8080000000000007</v>
      </c>
      <c r="AF298" s="44">
        <f t="shared" si="106"/>
        <v>0.13403730823916157</v>
      </c>
      <c r="AG298" s="16">
        <f t="shared" si="107"/>
        <v>6.0760746164783237</v>
      </c>
      <c r="AH298" s="16">
        <f t="shared" si="108"/>
        <v>5.5399253835216777</v>
      </c>
      <c r="AI298" s="49"/>
    </row>
    <row r="299" spans="1:35" x14ac:dyDescent="0.2">
      <c r="A299" s="14" t="s">
        <v>22</v>
      </c>
      <c r="B299" s="15">
        <v>41324</v>
      </c>
      <c r="C299" s="16">
        <v>5.66</v>
      </c>
      <c r="D299" s="16">
        <v>5.65</v>
      </c>
      <c r="E299" s="16">
        <v>5.7</v>
      </c>
      <c r="F299" s="16">
        <f t="shared" si="94"/>
        <v>3.0000000000000249E-2</v>
      </c>
      <c r="G299" s="14">
        <f t="shared" si="95"/>
        <v>3.0000000000000249E-2</v>
      </c>
      <c r="H299" s="14" t="str">
        <f t="shared" si="96"/>
        <v/>
      </c>
      <c r="I299" s="16">
        <f t="shared" si="97"/>
        <v>20.833333333333385</v>
      </c>
      <c r="K299" s="46"/>
      <c r="L299" s="16">
        <f t="shared" si="98"/>
        <v>5.91</v>
      </c>
      <c r="M299" s="16">
        <f t="shared" si="99"/>
        <v>5.6</v>
      </c>
      <c r="N299" s="28">
        <f t="shared" si="100"/>
        <v>0.19354838709677549</v>
      </c>
      <c r="O299" s="28">
        <f t="shared" si="102"/>
        <v>9.3927893738141033E-2</v>
      </c>
      <c r="P299" s="28">
        <f t="shared" si="103"/>
        <v>9.3927893738141033E-2</v>
      </c>
      <c r="Q299" s="28">
        <f t="shared" si="104"/>
        <v>3.8001265022138367E-2</v>
      </c>
      <c r="T299" s="47"/>
      <c r="U299" s="41">
        <f t="shared" si="90"/>
        <v>5.7058103059152483</v>
      </c>
      <c r="V299" s="16"/>
      <c r="W299" s="27">
        <f t="shared" si="91"/>
        <v>5.7830568328105585</v>
      </c>
      <c r="Y299" s="41">
        <f t="shared" si="92"/>
        <v>-7.7246526895310197E-2</v>
      </c>
      <c r="Z299" s="41">
        <f t="shared" si="93"/>
        <v>-4.6739408133072487E-2</v>
      </c>
      <c r="AD299" s="48"/>
      <c r="AE299" s="43">
        <f t="shared" si="105"/>
        <v>5.793000000000001</v>
      </c>
      <c r="AF299" s="44">
        <f t="shared" si="106"/>
        <v>0.13296992141082137</v>
      </c>
      <c r="AG299" s="16">
        <f t="shared" si="107"/>
        <v>6.0589398428216441</v>
      </c>
      <c r="AH299" s="16">
        <f t="shared" si="108"/>
        <v>5.527060157178358</v>
      </c>
      <c r="AI299" s="49"/>
    </row>
    <row r="300" spans="1:35" x14ac:dyDescent="0.2">
      <c r="A300" s="14" t="s">
        <v>22</v>
      </c>
      <c r="B300" s="15">
        <v>41325</v>
      </c>
      <c r="C300" s="16">
        <v>5.68</v>
      </c>
      <c r="D300" s="16">
        <v>5.67</v>
      </c>
      <c r="E300" s="16">
        <v>5.7</v>
      </c>
      <c r="F300" s="16">
        <f t="shared" si="94"/>
        <v>1.9999999999999574E-2</v>
      </c>
      <c r="G300" s="14">
        <f t="shared" si="95"/>
        <v>1.9999999999999574E-2</v>
      </c>
      <c r="H300" s="14" t="str">
        <f t="shared" si="96"/>
        <v/>
      </c>
      <c r="I300" s="16">
        <f t="shared" si="97"/>
        <v>25.531914893617</v>
      </c>
      <c r="K300" s="46"/>
      <c r="L300" s="16">
        <f t="shared" si="98"/>
        <v>5.84</v>
      </c>
      <c r="M300" s="16">
        <f t="shared" si="99"/>
        <v>5.6</v>
      </c>
      <c r="N300" s="28">
        <f t="shared" si="100"/>
        <v>0.33333333333333331</v>
      </c>
      <c r="O300" s="28">
        <f t="shared" si="102"/>
        <v>0.20503900484925217</v>
      </c>
      <c r="P300" s="28">
        <f t="shared" si="103"/>
        <v>0.20503900484925217</v>
      </c>
      <c r="Q300" s="28">
        <f t="shared" si="104"/>
        <v>7.0120177103099701E-2</v>
      </c>
      <c r="T300" s="47"/>
      <c r="U300" s="41">
        <f t="shared" si="90"/>
        <v>5.7018394896205944</v>
      </c>
      <c r="V300" s="16"/>
      <c r="W300" s="27">
        <f t="shared" si="91"/>
        <v>5.7754229933431098</v>
      </c>
      <c r="Y300" s="41">
        <f t="shared" si="92"/>
        <v>-7.3583503722515431E-2</v>
      </c>
      <c r="Z300" s="41">
        <f t="shared" si="93"/>
        <v>-4.9423817692016779E-2</v>
      </c>
      <c r="AD300" s="48"/>
      <c r="AE300" s="43">
        <f t="shared" si="105"/>
        <v>5.7769999999999992</v>
      </c>
      <c r="AF300" s="44">
        <f t="shared" si="106"/>
        <v>0.1261784450688786</v>
      </c>
      <c r="AG300" s="16">
        <f t="shared" si="107"/>
        <v>6.0293568901377563</v>
      </c>
      <c r="AH300" s="16">
        <f t="shared" si="108"/>
        <v>5.5246431098622422</v>
      </c>
      <c r="AI300" s="49"/>
    </row>
    <row r="301" spans="1:35" x14ac:dyDescent="0.2">
      <c r="A301" s="14" t="s">
        <v>22</v>
      </c>
      <c r="B301" s="15">
        <v>41326</v>
      </c>
      <c r="C301" s="16">
        <v>5.63</v>
      </c>
      <c r="D301" s="16">
        <v>5.62</v>
      </c>
      <c r="E301" s="16">
        <v>5.7</v>
      </c>
      <c r="F301" s="16">
        <f t="shared" si="94"/>
        <v>-4.9999999999999822E-2</v>
      </c>
      <c r="G301" s="14" t="str">
        <f t="shared" si="95"/>
        <v/>
      </c>
      <c r="H301" s="14">
        <f t="shared" si="96"/>
        <v>4.9999999999999822E-2</v>
      </c>
      <c r="I301" s="16">
        <f t="shared" si="97"/>
        <v>26.666666666666671</v>
      </c>
      <c r="K301" s="46"/>
      <c r="L301" s="16">
        <f t="shared" si="98"/>
        <v>5.75</v>
      </c>
      <c r="M301" s="16">
        <f t="shared" si="99"/>
        <v>5.6</v>
      </c>
      <c r="N301" s="28">
        <f t="shared" si="100"/>
        <v>0.20000000000000118</v>
      </c>
      <c r="O301" s="28">
        <f t="shared" si="102"/>
        <v>0.24229390681003668</v>
      </c>
      <c r="P301" s="28">
        <f t="shared" si="103"/>
        <v>0.24229390681003668</v>
      </c>
      <c r="Q301" s="28">
        <f t="shared" si="104"/>
        <v>0.11413451402066248</v>
      </c>
      <c r="T301" s="47"/>
      <c r="U301" s="41">
        <f t="shared" si="90"/>
        <v>5.6907872604481957</v>
      </c>
      <c r="V301" s="16"/>
      <c r="W301" s="27">
        <f t="shared" si="91"/>
        <v>5.7646509197621389</v>
      </c>
      <c r="Y301" s="41">
        <f t="shared" si="92"/>
        <v>-7.3863659313943231E-2</v>
      </c>
      <c r="Z301" s="41">
        <f t="shared" si="93"/>
        <v>-5.1867801854209424E-2</v>
      </c>
      <c r="AD301" s="48"/>
      <c r="AE301" s="43">
        <f t="shared" si="105"/>
        <v>5.7614999999999998</v>
      </c>
      <c r="AF301" s="44">
        <f t="shared" si="106"/>
        <v>0.12422861989090926</v>
      </c>
      <c r="AG301" s="16">
        <f t="shared" si="107"/>
        <v>6.0099572397818184</v>
      </c>
      <c r="AH301" s="16">
        <f t="shared" si="108"/>
        <v>5.5130427602181813</v>
      </c>
      <c r="AI301" s="49"/>
    </row>
    <row r="302" spans="1:35" x14ac:dyDescent="0.2">
      <c r="A302" s="14" t="s">
        <v>22</v>
      </c>
      <c r="B302" s="15">
        <v>41327</v>
      </c>
      <c r="C302" s="16">
        <v>5.6</v>
      </c>
      <c r="D302" s="16">
        <v>5.6</v>
      </c>
      <c r="E302" s="16">
        <v>5.7</v>
      </c>
      <c r="F302" s="16">
        <f t="shared" si="94"/>
        <v>-3.0000000000000249E-2</v>
      </c>
      <c r="G302" s="14" t="str">
        <f t="shared" si="95"/>
        <v/>
      </c>
      <c r="H302" s="14">
        <f t="shared" si="96"/>
        <v>3.0000000000000249E-2</v>
      </c>
      <c r="I302" s="16">
        <f t="shared" si="97"/>
        <v>34.285714285714278</v>
      </c>
      <c r="K302" s="46"/>
      <c r="L302" s="16">
        <f t="shared" si="98"/>
        <v>5.75</v>
      </c>
      <c r="M302" s="16">
        <f t="shared" si="99"/>
        <v>5.6</v>
      </c>
      <c r="N302" s="28">
        <f t="shared" si="100"/>
        <v>0</v>
      </c>
      <c r="O302" s="28">
        <f t="shared" si="102"/>
        <v>0.17777777777777817</v>
      </c>
      <c r="P302" s="28">
        <f t="shared" si="103"/>
        <v>0.17777777777777817</v>
      </c>
      <c r="Q302" s="28">
        <f t="shared" si="104"/>
        <v>0.14969006957621811</v>
      </c>
      <c r="T302" s="47"/>
      <c r="U302" s="41">
        <f t="shared" si="90"/>
        <v>5.6768199896100118</v>
      </c>
      <c r="V302" s="16"/>
      <c r="W302" s="27">
        <f t="shared" si="91"/>
        <v>5.7524545553353139</v>
      </c>
      <c r="Y302" s="41">
        <f t="shared" si="92"/>
        <v>-7.5634565725302139E-2</v>
      </c>
      <c r="Z302" s="41">
        <f t="shared" si="93"/>
        <v>-5.4244478241318693E-2</v>
      </c>
      <c r="AD302" s="48"/>
      <c r="AE302" s="43">
        <f t="shared" si="105"/>
        <v>5.7434999999999992</v>
      </c>
      <c r="AF302" s="44">
        <f t="shared" si="106"/>
        <v>0.12017799299372586</v>
      </c>
      <c r="AG302" s="16">
        <f t="shared" si="107"/>
        <v>5.9838559859874509</v>
      </c>
      <c r="AH302" s="16">
        <f t="shared" si="108"/>
        <v>5.5031440140125474</v>
      </c>
      <c r="AI302" s="49"/>
    </row>
    <row r="303" spans="1:35" x14ac:dyDescent="0.2">
      <c r="A303" s="14" t="s">
        <v>22</v>
      </c>
      <c r="B303" s="15">
        <v>41330</v>
      </c>
      <c r="C303" s="16">
        <v>5.62</v>
      </c>
      <c r="D303" s="16">
        <v>5.55</v>
      </c>
      <c r="E303" s="16">
        <v>5.65</v>
      </c>
      <c r="F303" s="16">
        <f t="shared" si="94"/>
        <v>2.0000000000000462E-2</v>
      </c>
      <c r="G303" s="14">
        <f t="shared" si="95"/>
        <v>2.0000000000000462E-2</v>
      </c>
      <c r="H303" s="14" t="str">
        <f t="shared" si="96"/>
        <v/>
      </c>
      <c r="I303" s="16">
        <f t="shared" si="97"/>
        <v>36.111111111111214</v>
      </c>
      <c r="K303" s="46"/>
      <c r="L303" s="16">
        <f t="shared" si="98"/>
        <v>5.75</v>
      </c>
      <c r="M303" s="16">
        <f t="shared" si="99"/>
        <v>5.6</v>
      </c>
      <c r="N303" s="28">
        <f t="shared" si="100"/>
        <v>0.13333333333333611</v>
      </c>
      <c r="O303" s="28">
        <f t="shared" si="102"/>
        <v>0.11111111111111242</v>
      </c>
      <c r="P303" s="28">
        <f t="shared" si="103"/>
        <v>0.11111111111111242</v>
      </c>
      <c r="Q303" s="28">
        <f t="shared" si="104"/>
        <v>0.16602993885726408</v>
      </c>
      <c r="T303" s="47"/>
      <c r="U303" s="41">
        <f t="shared" si="90"/>
        <v>5.6680784527469328</v>
      </c>
      <c r="V303" s="16"/>
      <c r="W303" s="27">
        <f t="shared" si="91"/>
        <v>5.7426431067919568</v>
      </c>
      <c r="Y303" s="41">
        <f t="shared" si="92"/>
        <v>-7.4564654045023993E-2</v>
      </c>
      <c r="Z303" s="41">
        <f t="shared" si="93"/>
        <v>-5.6276495821689226E-2</v>
      </c>
      <c r="AD303" s="48"/>
      <c r="AE303" s="43">
        <f t="shared" si="105"/>
        <v>5.7239999999999993</v>
      </c>
      <c r="AF303" s="44">
        <f t="shared" si="106"/>
        <v>0.10617909398747018</v>
      </c>
      <c r="AG303" s="16">
        <f t="shared" si="107"/>
        <v>5.9363581879749399</v>
      </c>
      <c r="AH303" s="16">
        <f t="shared" si="108"/>
        <v>5.5116418120250588</v>
      </c>
      <c r="AI303" s="49"/>
    </row>
    <row r="304" spans="1:35" x14ac:dyDescent="0.2">
      <c r="A304" s="14" t="s">
        <v>22</v>
      </c>
      <c r="B304" s="15">
        <v>41331</v>
      </c>
      <c r="C304" s="16">
        <v>5.56</v>
      </c>
      <c r="D304" s="16">
        <v>5.53</v>
      </c>
      <c r="E304" s="16">
        <v>5.6</v>
      </c>
      <c r="F304" s="16">
        <f t="shared" ref="F304:F307" si="109">C304-C303</f>
        <v>-6.0000000000000497E-2</v>
      </c>
      <c r="G304" s="14" t="str">
        <f t="shared" ref="G304:G307" si="110">IF(F304&gt;0,F304,"")</f>
        <v/>
      </c>
      <c r="H304" s="14">
        <f t="shared" ref="H304:H307" si="111">IF(F304&lt;0,-F304,"")</f>
        <v>6.0000000000000497E-2</v>
      </c>
      <c r="I304" s="16">
        <f t="shared" si="97"/>
        <v>27.5</v>
      </c>
      <c r="J304" s="33" t="s">
        <v>41</v>
      </c>
      <c r="K304" s="46"/>
      <c r="L304" s="16">
        <f t="shared" si="98"/>
        <v>5.75</v>
      </c>
      <c r="M304" s="16">
        <f t="shared" si="99"/>
        <v>5.56</v>
      </c>
      <c r="N304" s="28">
        <f t="shared" si="100"/>
        <v>0</v>
      </c>
      <c r="O304" s="28">
        <f t="shared" si="102"/>
        <v>4.4444444444445369E-2</v>
      </c>
      <c r="P304" s="28">
        <f t="shared" si="103"/>
        <v>4.4444444444445369E-2</v>
      </c>
      <c r="Q304" s="28">
        <f t="shared" si="104"/>
        <v>0.15613324899852496</v>
      </c>
      <c r="R304" s="34" t="s">
        <v>41</v>
      </c>
      <c r="S304" s="34" t="s">
        <v>41</v>
      </c>
      <c r="T304" s="47"/>
      <c r="U304" s="41">
        <f t="shared" si="90"/>
        <v>5.6514509984781736</v>
      </c>
      <c r="V304" s="16"/>
      <c r="W304" s="27">
        <f t="shared" si="91"/>
        <v>5.7291139877703303</v>
      </c>
      <c r="Y304" s="41">
        <f t="shared" si="92"/>
        <v>-7.7662989292156759E-2</v>
      </c>
      <c r="Z304" s="41">
        <f t="shared" si="93"/>
        <v>-5.8415145168735978E-2</v>
      </c>
      <c r="AB304" s="37" t="s">
        <v>41</v>
      </c>
      <c r="AC304" s="37" t="s">
        <v>41</v>
      </c>
      <c r="AD304" s="48"/>
      <c r="AE304" s="43">
        <f t="shared" si="105"/>
        <v>5.7044999999999986</v>
      </c>
      <c r="AF304" s="44">
        <f t="shared" si="106"/>
        <v>9.8411127419616662E-2</v>
      </c>
      <c r="AG304" s="16">
        <f t="shared" si="107"/>
        <v>5.9013222548392319</v>
      </c>
      <c r="AH304" s="16">
        <f t="shared" si="108"/>
        <v>5.5076777451607652</v>
      </c>
      <c r="AI304" s="49"/>
    </row>
    <row r="305" spans="1:35" x14ac:dyDescent="0.2">
      <c r="A305" s="14" t="s">
        <v>22</v>
      </c>
      <c r="B305" s="15">
        <v>41332</v>
      </c>
      <c r="C305" s="16">
        <v>5.55</v>
      </c>
      <c r="D305" s="16">
        <v>5.5</v>
      </c>
      <c r="E305" s="16">
        <v>5.61</v>
      </c>
      <c r="F305" s="16">
        <f t="shared" si="109"/>
        <v>-9.9999999999997868E-3</v>
      </c>
      <c r="G305" s="14" t="str">
        <f t="shared" si="110"/>
        <v/>
      </c>
      <c r="H305" s="14">
        <f t="shared" si="111"/>
        <v>9.9999999999997868E-3</v>
      </c>
      <c r="I305" s="16">
        <f t="shared" si="97"/>
        <v>25.000000000000057</v>
      </c>
      <c r="J305" s="33">
        <v>29.87</v>
      </c>
      <c r="K305" s="46"/>
      <c r="L305" s="16">
        <f t="shared" si="98"/>
        <v>5.75</v>
      </c>
      <c r="M305" s="16">
        <f t="shared" si="99"/>
        <v>5.55</v>
      </c>
      <c r="N305" s="28">
        <f t="shared" si="100"/>
        <v>0</v>
      </c>
      <c r="O305" s="28">
        <f t="shared" si="102"/>
        <v>4.4444444444445369E-2</v>
      </c>
      <c r="P305" s="28">
        <f t="shared" si="103"/>
        <v>4.4444444444445369E-2</v>
      </c>
      <c r="Q305" s="28">
        <f t="shared" si="104"/>
        <v>0.12401433691756361</v>
      </c>
      <c r="R305" s="35">
        <v>0.1951</v>
      </c>
      <c r="S305" s="35">
        <v>0.23280000000000001</v>
      </c>
      <c r="T305" s="47"/>
      <c r="U305" s="41">
        <f t="shared" si="90"/>
        <v>5.6358431525584542</v>
      </c>
      <c r="V305" s="16"/>
      <c r="W305" s="27">
        <f t="shared" si="91"/>
        <v>5.7158462849725282</v>
      </c>
      <c r="Y305" s="41">
        <f t="shared" si="92"/>
        <v>-8.0003132414073974E-2</v>
      </c>
      <c r="Z305" s="41">
        <f t="shared" si="93"/>
        <v>-6.0573943893269776E-2</v>
      </c>
      <c r="AB305" s="24">
        <v>-8.09E-2</v>
      </c>
      <c r="AC305" s="24">
        <v>-7.4099999999999999E-2</v>
      </c>
      <c r="AD305" s="48"/>
      <c r="AE305" s="45">
        <f t="shared" si="105"/>
        <v>5.6850000000000005</v>
      </c>
      <c r="AF305" s="44">
        <f t="shared" si="106"/>
        <v>8.789197915623484E-2</v>
      </c>
      <c r="AG305" s="41">
        <f t="shared" si="107"/>
        <v>5.8607839583124699</v>
      </c>
      <c r="AH305" s="27">
        <f t="shared" si="108"/>
        <v>5.5092160416875311</v>
      </c>
      <c r="AI305" s="49"/>
    </row>
    <row r="306" spans="1:35" x14ac:dyDescent="0.2">
      <c r="A306" s="14" t="s">
        <v>22</v>
      </c>
      <c r="B306" s="15">
        <v>41333</v>
      </c>
      <c r="C306" s="16">
        <v>5.53</v>
      </c>
      <c r="D306" s="16">
        <v>5.51</v>
      </c>
      <c r="E306" s="16">
        <v>5.59</v>
      </c>
      <c r="F306" s="16">
        <f t="shared" si="109"/>
        <v>-1.9999999999999574E-2</v>
      </c>
      <c r="G306" s="14" t="str">
        <f t="shared" si="110"/>
        <v/>
      </c>
      <c r="H306" s="14">
        <f t="shared" si="111"/>
        <v>1.9999999999999574E-2</v>
      </c>
      <c r="I306" s="16">
        <f t="shared" si="97"/>
        <v>23.809523809523881</v>
      </c>
      <c r="J306" s="33">
        <v>28.55</v>
      </c>
      <c r="K306" s="46"/>
      <c r="L306" s="16">
        <f t="shared" si="98"/>
        <v>5.73</v>
      </c>
      <c r="M306" s="16">
        <f t="shared" si="99"/>
        <v>5.53</v>
      </c>
      <c r="N306" s="28">
        <f t="shared" si="100"/>
        <v>0</v>
      </c>
      <c r="O306" s="28">
        <f t="shared" si="102"/>
        <v>0</v>
      </c>
      <c r="P306" s="28">
        <f t="shared" si="103"/>
        <v>0</v>
      </c>
      <c r="Q306" s="28">
        <f t="shared" si="104"/>
        <v>7.5555555555556264E-2</v>
      </c>
      <c r="R306" s="35">
        <v>0.13880000000000001</v>
      </c>
      <c r="S306" s="35">
        <v>0.20480000000000001</v>
      </c>
      <c r="T306" s="47"/>
      <c r="U306" s="41">
        <f t="shared" si="90"/>
        <v>5.6195595906263849</v>
      </c>
      <c r="V306" s="16"/>
      <c r="W306" s="27">
        <f t="shared" si="91"/>
        <v>5.7020798934930825</v>
      </c>
      <c r="Y306" s="41">
        <f t="shared" si="92"/>
        <v>-8.2520302866697648E-2</v>
      </c>
      <c r="Z306" s="41">
        <f t="shared" si="93"/>
        <v>-6.2768579790612566E-2</v>
      </c>
      <c r="AB306" s="24">
        <v>-8.3299999999999999E-2</v>
      </c>
      <c r="AC306" s="24">
        <v>-7.5899999999999995E-2</v>
      </c>
      <c r="AD306" s="48"/>
      <c r="AE306" s="45">
        <f t="shared" si="105"/>
        <v>5.6659999999999986</v>
      </c>
      <c r="AF306" s="44">
        <f t="shared" si="106"/>
        <v>7.7678825943753874E-2</v>
      </c>
      <c r="AG306" s="41">
        <f t="shared" si="107"/>
        <v>5.8213576518875065</v>
      </c>
      <c r="AH306" s="27">
        <f t="shared" si="108"/>
        <v>5.5106423481124907</v>
      </c>
      <c r="AI306" s="49"/>
    </row>
    <row r="307" spans="1:35" x14ac:dyDescent="0.2">
      <c r="A307" s="14" t="s">
        <v>22</v>
      </c>
      <c r="B307" s="15">
        <v>41334</v>
      </c>
      <c r="C307" s="16">
        <v>5.55</v>
      </c>
      <c r="D307" s="16">
        <v>5.5</v>
      </c>
      <c r="E307" s="16">
        <v>5.58</v>
      </c>
      <c r="F307" s="16">
        <f t="shared" si="109"/>
        <v>1.9999999999999574E-2</v>
      </c>
      <c r="G307" s="14">
        <f t="shared" si="110"/>
        <v>1.9999999999999574E-2</v>
      </c>
      <c r="H307" s="14" t="str">
        <f t="shared" si="111"/>
        <v/>
      </c>
      <c r="I307" s="16">
        <f t="shared" si="97"/>
        <v>28.571428571428541</v>
      </c>
      <c r="J307" s="33">
        <v>31.81</v>
      </c>
      <c r="K307" s="46"/>
      <c r="L307" s="16">
        <f t="shared" si="98"/>
        <v>5.73</v>
      </c>
      <c r="M307" s="16">
        <f t="shared" si="99"/>
        <v>5.53</v>
      </c>
      <c r="N307" s="28">
        <f t="shared" si="100"/>
        <v>9.9999999999997785E-2</v>
      </c>
      <c r="O307" s="28">
        <f t="shared" si="102"/>
        <v>3.3333333333332597E-2</v>
      </c>
      <c r="P307" s="28">
        <f t="shared" si="103"/>
        <v>3.3333333333332597E-2</v>
      </c>
      <c r="Q307" s="28">
        <f t="shared" si="104"/>
        <v>4.6666666666667148E-2</v>
      </c>
      <c r="R307" s="35">
        <v>0.17119999999999999</v>
      </c>
      <c r="S307" s="35">
        <v>0.1883</v>
      </c>
      <c r="T307" s="47"/>
      <c r="U307" s="41">
        <f t="shared" si="90"/>
        <v>5.6088581151454022</v>
      </c>
      <c r="V307" s="16"/>
      <c r="W307" s="27">
        <f t="shared" si="91"/>
        <v>5.6908147161972993</v>
      </c>
      <c r="Y307" s="41">
        <f t="shared" si="92"/>
        <v>-8.195660105189706E-2</v>
      </c>
      <c r="Z307" s="41">
        <f t="shared" si="93"/>
        <v>-6.4687381916741019E-2</v>
      </c>
      <c r="AB307" s="24">
        <v>-8.2699999999999996E-2</v>
      </c>
      <c r="AC307" s="24">
        <v>-7.7299999999999994E-2</v>
      </c>
      <c r="AD307" s="48"/>
      <c r="AE307" s="45">
        <f t="shared" si="105"/>
        <v>5.6515000000000004</v>
      </c>
      <c r="AF307" s="44">
        <f t="shared" si="106"/>
        <v>7.0588596812799831E-2</v>
      </c>
      <c r="AG307" s="41">
        <f t="shared" si="107"/>
        <v>5.7926771936256003</v>
      </c>
      <c r="AH307" s="27">
        <f t="shared" si="108"/>
        <v>5.5103228063744005</v>
      </c>
      <c r="AI307" s="49"/>
    </row>
    <row r="308" spans="1:35" x14ac:dyDescent="0.2">
      <c r="A308" s="14" t="s">
        <v>22</v>
      </c>
      <c r="B308" s="15">
        <v>41337</v>
      </c>
      <c r="C308" s="16">
        <v>5.49</v>
      </c>
      <c r="D308" s="16">
        <v>5.48</v>
      </c>
      <c r="E308" s="16">
        <v>5.54</v>
      </c>
      <c r="F308" s="16">
        <f t="shared" ref="F308" si="112">C308-C307</f>
        <v>-5.9999999999999609E-2</v>
      </c>
      <c r="G308" s="14" t="str">
        <f t="shared" ref="G308" si="113">IF(F308&gt;0,F308,"")</f>
        <v/>
      </c>
      <c r="H308" s="14">
        <f t="shared" ref="H308" si="114">IF(F308&lt;0,-F308,"")</f>
        <v>5.9999999999999609E-2</v>
      </c>
      <c r="I308" s="16">
        <f t="shared" ref="I308" si="115">100-100/(1+SUM(G295:G308)/SUM(H295:H308))</f>
        <v>25</v>
      </c>
      <c r="J308" s="33">
        <v>27.72</v>
      </c>
      <c r="K308" s="46"/>
      <c r="L308" s="16">
        <f t="shared" ref="L308" si="116">MAX(C295:C308)</f>
        <v>5.68</v>
      </c>
      <c r="M308" s="16">
        <f t="shared" si="99"/>
        <v>5.49</v>
      </c>
      <c r="N308" s="28">
        <f>(C308-M308)/(L308-M308)</f>
        <v>0</v>
      </c>
      <c r="O308" s="28">
        <f t="shared" ref="O308" si="117">AVERAGE(N306:N308)</f>
        <v>3.3333333333332597E-2</v>
      </c>
      <c r="P308" s="28">
        <f>O308</f>
        <v>3.3333333333332597E-2</v>
      </c>
      <c r="Q308" s="28">
        <f t="shared" ref="Q308" si="118">AVERAGE(P304:P308)</f>
        <v>3.111111111111119E-2</v>
      </c>
      <c r="R308" s="35">
        <v>0.124</v>
      </c>
      <c r="S308" s="35">
        <v>0.1658</v>
      </c>
      <c r="T308" s="47"/>
      <c r="U308" s="41">
        <f t="shared" si="90"/>
        <v>5.5905722512768792</v>
      </c>
      <c r="V308" s="16"/>
      <c r="W308" s="41">
        <f t="shared" si="91"/>
        <v>5.6759395520345359</v>
      </c>
      <c r="Y308" s="41">
        <f t="shared" si="92"/>
        <v>-8.536730075765675E-2</v>
      </c>
      <c r="Z308" s="41">
        <f t="shared" si="93"/>
        <v>-6.6755373800832588E-2</v>
      </c>
      <c r="AB308" s="24">
        <v>-8.6099999999999996E-2</v>
      </c>
      <c r="AC308" s="42">
        <v>-7.9000000000000001E-2</v>
      </c>
      <c r="AD308" s="48"/>
      <c r="AE308" s="45">
        <f>AVERAGE(C289:C308)</f>
        <v>5.6404999999999994</v>
      </c>
      <c r="AF308" s="44">
        <f t="shared" si="106"/>
        <v>7.7425770903491897E-2</v>
      </c>
      <c r="AG308" s="41">
        <f t="shared" si="107"/>
        <v>5.7953515418069834</v>
      </c>
      <c r="AH308" s="27">
        <f t="shared" si="108"/>
        <v>5.4856484581930154</v>
      </c>
      <c r="AI308" s="49"/>
    </row>
  </sheetData>
  <mergeCells count="8">
    <mergeCell ref="AD3:AD308"/>
    <mergeCell ref="AI3:AI308"/>
    <mergeCell ref="AE1:AH1"/>
    <mergeCell ref="F1:J1"/>
    <mergeCell ref="L1:S1"/>
    <mergeCell ref="U1:AC1"/>
    <mergeCell ref="K3:K308"/>
    <mergeCell ref="T3:T30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zoomScale="85" zoomScaleNormal="85" workbookViewId="0">
      <pane xSplit="2" topLeftCell="C1" activePane="topRight" state="frozenSplit"/>
      <selection pane="topRight" activeCell="J4" sqref="J4"/>
    </sheetView>
  </sheetViews>
  <sheetFormatPr baseColWidth="10" defaultRowHeight="15" x14ac:dyDescent="0.25"/>
  <cols>
    <col min="1" max="1" width="11.28515625" customWidth="1"/>
    <col min="2" max="9" width="10.42578125" customWidth="1"/>
    <col min="13" max="13" width="13.28515625" customWidth="1"/>
  </cols>
  <sheetData>
    <row r="1" spans="1:13" x14ac:dyDescent="0.25">
      <c r="C1" s="57" t="s">
        <v>9</v>
      </c>
      <c r="D1" s="57"/>
      <c r="E1" s="57"/>
      <c r="F1" s="58" t="s">
        <v>10</v>
      </c>
      <c r="G1" s="58"/>
      <c r="H1" s="58"/>
      <c r="I1" s="58"/>
      <c r="J1" s="59" t="s">
        <v>17</v>
      </c>
      <c r="K1" s="60"/>
      <c r="L1" s="60"/>
      <c r="M1" s="60"/>
    </row>
    <row r="2" spans="1:13" x14ac:dyDescent="0.25">
      <c r="A2" s="3" t="s">
        <v>8</v>
      </c>
      <c r="B2" s="3" t="s">
        <v>6</v>
      </c>
      <c r="C2" s="7" t="s">
        <v>7</v>
      </c>
      <c r="D2" s="7" t="s">
        <v>0</v>
      </c>
      <c r="E2" s="7" t="s">
        <v>1</v>
      </c>
      <c r="J2" s="13" t="s">
        <v>18</v>
      </c>
      <c r="K2" s="13" t="s">
        <v>19</v>
      </c>
      <c r="L2" s="13" t="s">
        <v>17</v>
      </c>
      <c r="M2" s="13" t="s">
        <v>21</v>
      </c>
    </row>
    <row r="3" spans="1:13" x14ac:dyDescent="0.25">
      <c r="A3" s="4">
        <v>41312</v>
      </c>
      <c r="B3" s="5">
        <v>5.75</v>
      </c>
      <c r="C3" s="5"/>
      <c r="D3" s="5"/>
      <c r="E3" s="5"/>
      <c r="J3">
        <f>B3</f>
        <v>5.75</v>
      </c>
      <c r="K3">
        <f>B3</f>
        <v>5.75</v>
      </c>
      <c r="L3" s="1">
        <f>J3-K3</f>
        <v>0</v>
      </c>
    </row>
    <row r="4" spans="1:13" x14ac:dyDescent="0.25">
      <c r="A4" s="4">
        <v>41313</v>
      </c>
      <c r="B4" s="5">
        <v>5.75</v>
      </c>
      <c r="C4" s="5"/>
      <c r="D4" s="5"/>
      <c r="E4" s="5"/>
      <c r="J4" s="1">
        <f>J$20*$B4+(1-J$20)*J3</f>
        <v>5.75</v>
      </c>
      <c r="K4" s="1">
        <f>K$20*$B4+(1-K$20)*K3</f>
        <v>5.75</v>
      </c>
      <c r="L4" s="1">
        <f t="shared" ref="L4:L19" si="0">J4-K4</f>
        <v>0</v>
      </c>
    </row>
    <row r="5" spans="1:13" x14ac:dyDescent="0.25">
      <c r="A5" s="4">
        <v>41316</v>
      </c>
      <c r="B5" s="5">
        <v>5.73</v>
      </c>
      <c r="C5" s="5"/>
      <c r="D5" s="5" t="str">
        <f>IF(C5&gt;0,C5,"")</f>
        <v/>
      </c>
      <c r="E5" s="5" t="str">
        <f>IF(C5&lt;0,C5,"")</f>
        <v/>
      </c>
      <c r="J5" s="1">
        <f t="shared" ref="J5:J19" si="1">J$20*$B5+(1-J$20)*J4</f>
        <v>5.7469230769230766</v>
      </c>
      <c r="K5" s="1">
        <f t="shared" ref="K5:K19" si="2">K$20*$B5+(1-K$20)*K4</f>
        <v>5.7485185185185186</v>
      </c>
      <c r="L5" s="1">
        <f t="shared" si="0"/>
        <v>-1.5954415954420043E-3</v>
      </c>
    </row>
    <row r="6" spans="1:13" x14ac:dyDescent="0.25">
      <c r="A6" s="4">
        <v>41317</v>
      </c>
      <c r="B6" s="5">
        <v>5.73</v>
      </c>
      <c r="C6" s="5">
        <f>B6-B5</f>
        <v>0</v>
      </c>
      <c r="D6" s="5" t="str">
        <f t="shared" ref="D6:D19" si="3">IF(C6&gt;0,C6,"")</f>
        <v/>
      </c>
      <c r="E6" s="5" t="str">
        <f t="shared" ref="E6:E19" si="4">IF(C6&lt;0,C6,"")</f>
        <v/>
      </c>
      <c r="J6" s="1">
        <f t="shared" si="1"/>
        <v>5.7443195266272182</v>
      </c>
      <c r="K6" s="1">
        <f t="shared" si="2"/>
        <v>5.7471467764060353</v>
      </c>
      <c r="L6" s="1">
        <f t="shared" si="0"/>
        <v>-2.827249778817098E-3</v>
      </c>
    </row>
    <row r="7" spans="1:13" x14ac:dyDescent="0.25">
      <c r="A7" s="4">
        <v>41318</v>
      </c>
      <c r="B7" s="5">
        <v>5.65</v>
      </c>
      <c r="C7" s="5">
        <f t="shared" ref="C7:C19" si="5">B7-B6</f>
        <v>-8.0000000000000071E-2</v>
      </c>
      <c r="D7" s="5" t="str">
        <f t="shared" si="3"/>
        <v/>
      </c>
      <c r="E7" s="5">
        <f t="shared" si="4"/>
        <v>-8.0000000000000071E-2</v>
      </c>
      <c r="J7" s="1">
        <f t="shared" si="1"/>
        <v>5.729808830223031</v>
      </c>
      <c r="K7" s="1">
        <f t="shared" si="2"/>
        <v>5.7399507188944776</v>
      </c>
      <c r="L7" s="1">
        <f t="shared" si="0"/>
        <v>-1.0141888671446608E-2</v>
      </c>
    </row>
    <row r="8" spans="1:13" x14ac:dyDescent="0.25">
      <c r="A8" s="4">
        <v>41319</v>
      </c>
      <c r="B8" s="5">
        <v>5.64</v>
      </c>
      <c r="C8" s="5">
        <f t="shared" si="5"/>
        <v>-1.0000000000000675E-2</v>
      </c>
      <c r="D8" s="5" t="str">
        <f t="shared" si="3"/>
        <v/>
      </c>
      <c r="E8" s="5">
        <f t="shared" si="4"/>
        <v>-1.0000000000000675E-2</v>
      </c>
      <c r="J8" s="1">
        <f t="shared" si="1"/>
        <v>5.715992087111796</v>
      </c>
      <c r="K8" s="1">
        <f t="shared" si="2"/>
        <v>5.732546961939331</v>
      </c>
      <c r="L8" s="1">
        <f t="shared" si="0"/>
        <v>-1.6554874827535038E-2</v>
      </c>
    </row>
    <row r="9" spans="1:13" x14ac:dyDescent="0.25">
      <c r="A9" s="4">
        <v>41320</v>
      </c>
      <c r="B9" s="5">
        <v>5.6</v>
      </c>
      <c r="C9" s="5">
        <f t="shared" si="5"/>
        <v>-4.0000000000000036E-2</v>
      </c>
      <c r="D9" s="5" t="str">
        <f t="shared" si="3"/>
        <v/>
      </c>
      <c r="E9" s="5">
        <f t="shared" si="4"/>
        <v>-4.0000000000000036E-2</v>
      </c>
      <c r="J9" s="1">
        <f t="shared" si="1"/>
        <v>5.6981471506330585</v>
      </c>
      <c r="K9" s="1">
        <f t="shared" si="2"/>
        <v>5.7227286684623433</v>
      </c>
      <c r="L9" s="1">
        <f t="shared" si="0"/>
        <v>-2.4581517829284749E-2</v>
      </c>
    </row>
    <row r="10" spans="1:13" x14ac:dyDescent="0.25">
      <c r="A10" s="4">
        <v>41323</v>
      </c>
      <c r="B10" s="5">
        <v>5.63</v>
      </c>
      <c r="C10" s="5">
        <f t="shared" si="5"/>
        <v>3.0000000000000249E-2</v>
      </c>
      <c r="D10" s="5">
        <f t="shared" si="3"/>
        <v>3.0000000000000249E-2</v>
      </c>
      <c r="E10" s="5" t="str">
        <f t="shared" si="4"/>
        <v/>
      </c>
      <c r="J10" s="1">
        <f t="shared" si="1"/>
        <v>5.6876629736125883</v>
      </c>
      <c r="K10" s="1">
        <f t="shared" si="2"/>
        <v>5.7158598782058734</v>
      </c>
      <c r="L10" s="1">
        <f t="shared" si="0"/>
        <v>-2.8196904593285055E-2</v>
      </c>
    </row>
    <row r="11" spans="1:13" x14ac:dyDescent="0.25">
      <c r="A11" s="4">
        <v>41324</v>
      </c>
      <c r="B11" s="5">
        <v>5.66</v>
      </c>
      <c r="C11" s="5">
        <f t="shared" si="5"/>
        <v>3.0000000000000249E-2</v>
      </c>
      <c r="D11" s="5">
        <f t="shared" si="3"/>
        <v>3.0000000000000249E-2</v>
      </c>
      <c r="E11" s="5" t="str">
        <f t="shared" si="4"/>
        <v/>
      </c>
      <c r="J11" s="1">
        <f t="shared" si="1"/>
        <v>5.6834071315183436</v>
      </c>
      <c r="K11" s="1">
        <f t="shared" si="2"/>
        <v>5.711722109449882</v>
      </c>
      <c r="L11" s="1">
        <f t="shared" si="0"/>
        <v>-2.8314977931538365E-2</v>
      </c>
    </row>
    <row r="12" spans="1:13" x14ac:dyDescent="0.25">
      <c r="A12" s="4">
        <v>41325</v>
      </c>
      <c r="B12" s="5">
        <v>5.68</v>
      </c>
      <c r="C12" s="5">
        <f t="shared" si="5"/>
        <v>1.9999999999999574E-2</v>
      </c>
      <c r="D12" s="5">
        <f t="shared" si="3"/>
        <v>1.9999999999999574E-2</v>
      </c>
      <c r="E12" s="5" t="str">
        <f t="shared" si="4"/>
        <v/>
      </c>
      <c r="J12" s="1">
        <f t="shared" si="1"/>
        <v>5.6828829574385988</v>
      </c>
      <c r="K12" s="1">
        <f t="shared" si="2"/>
        <v>5.7093723235647058</v>
      </c>
      <c r="L12" s="1">
        <f t="shared" si="0"/>
        <v>-2.6489366126106972E-2</v>
      </c>
    </row>
    <row r="13" spans="1:13" x14ac:dyDescent="0.25">
      <c r="A13" s="4">
        <v>41326</v>
      </c>
      <c r="B13" s="5">
        <v>5.63</v>
      </c>
      <c r="C13" s="5">
        <f t="shared" si="5"/>
        <v>-4.9999999999999822E-2</v>
      </c>
      <c r="D13" s="5" t="str">
        <f t="shared" si="3"/>
        <v/>
      </c>
      <c r="E13" s="5">
        <f t="shared" si="4"/>
        <v>-4.9999999999999822E-2</v>
      </c>
      <c r="J13" s="1">
        <f t="shared" si="1"/>
        <v>5.6747471178326609</v>
      </c>
      <c r="K13" s="1">
        <f t="shared" si="2"/>
        <v>5.7034928921895425</v>
      </c>
      <c r="L13" s="1">
        <f t="shared" si="0"/>
        <v>-2.8745774356881526E-2</v>
      </c>
    </row>
    <row r="14" spans="1:13" x14ac:dyDescent="0.25">
      <c r="A14" s="4">
        <v>41327</v>
      </c>
      <c r="B14" s="5">
        <v>5.6</v>
      </c>
      <c r="C14" s="5">
        <f t="shared" si="5"/>
        <v>-3.0000000000000249E-2</v>
      </c>
      <c r="D14" s="5" t="str">
        <f t="shared" si="3"/>
        <v/>
      </c>
      <c r="E14" s="5">
        <f t="shared" si="4"/>
        <v>-3.0000000000000249E-2</v>
      </c>
      <c r="J14" s="1">
        <f t="shared" si="1"/>
        <v>5.6632475612430202</v>
      </c>
      <c r="K14" s="1">
        <f t="shared" si="2"/>
        <v>5.6958267520273536</v>
      </c>
      <c r="L14" s="1">
        <f t="shared" si="0"/>
        <v>-3.2579190784333356E-2</v>
      </c>
    </row>
    <row r="15" spans="1:13" x14ac:dyDescent="0.25">
      <c r="A15" s="4">
        <v>41330</v>
      </c>
      <c r="B15" s="5">
        <v>5.62</v>
      </c>
      <c r="C15" s="5">
        <f t="shared" si="5"/>
        <v>2.0000000000000462E-2</v>
      </c>
      <c r="D15" s="5">
        <f t="shared" si="3"/>
        <v>2.0000000000000462E-2</v>
      </c>
      <c r="E15" s="5" t="str">
        <f t="shared" si="4"/>
        <v/>
      </c>
      <c r="J15" s="1">
        <f t="shared" si="1"/>
        <v>5.6565940902825558</v>
      </c>
      <c r="K15" s="1">
        <f t="shared" si="2"/>
        <v>5.6902099555808823</v>
      </c>
      <c r="L15" s="1">
        <f t="shared" si="0"/>
        <v>-3.3615865298326497E-2</v>
      </c>
    </row>
    <row r="16" spans="1:13" x14ac:dyDescent="0.25">
      <c r="A16" s="4">
        <v>41331</v>
      </c>
      <c r="B16" s="5">
        <v>5.56</v>
      </c>
      <c r="C16" s="5">
        <f t="shared" si="5"/>
        <v>-6.0000000000000497E-2</v>
      </c>
      <c r="D16" s="5" t="str">
        <f t="shared" si="3"/>
        <v/>
      </c>
      <c r="E16" s="5">
        <f t="shared" si="4"/>
        <v>-6.0000000000000497E-2</v>
      </c>
      <c r="F16" s="6" t="s">
        <v>13</v>
      </c>
      <c r="G16" s="6" t="s">
        <v>14</v>
      </c>
      <c r="H16" s="6" t="s">
        <v>12</v>
      </c>
      <c r="I16" s="6" t="s">
        <v>11</v>
      </c>
      <c r="J16" s="1">
        <f t="shared" si="1"/>
        <v>5.6417334610083163</v>
      </c>
      <c r="K16" s="1">
        <f t="shared" si="2"/>
        <v>5.6805647736860019</v>
      </c>
      <c r="L16" s="1">
        <f t="shared" si="0"/>
        <v>-3.8831312677685581E-2</v>
      </c>
    </row>
    <row r="17" spans="1:12" x14ac:dyDescent="0.25">
      <c r="A17" s="4">
        <v>41332</v>
      </c>
      <c r="B17" s="5">
        <v>5.55</v>
      </c>
      <c r="C17" s="5">
        <f t="shared" si="5"/>
        <v>-9.9999999999997868E-3</v>
      </c>
      <c r="D17" s="5" t="str">
        <f t="shared" si="3"/>
        <v/>
      </c>
      <c r="E17" s="5">
        <f t="shared" si="4"/>
        <v>-9.9999999999997868E-3</v>
      </c>
      <c r="F17" s="5">
        <f>MAX(B4:B17)</f>
        <v>5.75</v>
      </c>
      <c r="G17" s="5">
        <f>MIN(B4:B17)</f>
        <v>5.55</v>
      </c>
      <c r="H17" s="5">
        <f>B17</f>
        <v>5.55</v>
      </c>
      <c r="I17" s="8">
        <f>(B17-G17)/(F17-G17)</f>
        <v>0</v>
      </c>
      <c r="J17" s="1">
        <f t="shared" si="1"/>
        <v>5.6276206208531914</v>
      </c>
      <c r="K17" s="1">
        <f t="shared" si="2"/>
        <v>5.6708933089685205</v>
      </c>
      <c r="L17" s="1">
        <f t="shared" si="0"/>
        <v>-4.3272688115329139E-2</v>
      </c>
    </row>
    <row r="18" spans="1:12" x14ac:dyDescent="0.25">
      <c r="A18" s="4">
        <v>41333</v>
      </c>
      <c r="B18" s="5">
        <v>5.53</v>
      </c>
      <c r="C18" s="5">
        <f t="shared" si="5"/>
        <v>-1.9999999999999574E-2</v>
      </c>
      <c r="D18" s="5" t="str">
        <f t="shared" si="3"/>
        <v/>
      </c>
      <c r="E18" s="5">
        <f t="shared" si="4"/>
        <v>-1.9999999999999574E-2</v>
      </c>
      <c r="F18" s="5">
        <f t="shared" ref="F18:F19" si="6">MAX(B5:B18)</f>
        <v>5.73</v>
      </c>
      <c r="G18" s="5">
        <f t="shared" ref="G18:G19" si="7">MIN(B5:B18)</f>
        <v>5.53</v>
      </c>
      <c r="H18" s="5">
        <f>B18</f>
        <v>5.53</v>
      </c>
      <c r="I18" s="8">
        <f>(B18-G18)/(F18-G18)</f>
        <v>0</v>
      </c>
      <c r="J18" s="1">
        <f t="shared" si="1"/>
        <v>5.6126020637988541</v>
      </c>
      <c r="K18" s="1">
        <f t="shared" si="2"/>
        <v>5.6604567675634456</v>
      </c>
      <c r="L18" s="1">
        <f t="shared" si="0"/>
        <v>-4.7854703764591555E-2</v>
      </c>
    </row>
    <row r="19" spans="1:12" x14ac:dyDescent="0.25">
      <c r="A19" s="4">
        <v>41334</v>
      </c>
      <c r="B19" s="5">
        <v>5.55</v>
      </c>
      <c r="C19" s="5">
        <f t="shared" si="5"/>
        <v>1.9999999999999574E-2</v>
      </c>
      <c r="D19" s="5">
        <f t="shared" si="3"/>
        <v>1.9999999999999574E-2</v>
      </c>
      <c r="E19" s="5" t="str">
        <f t="shared" si="4"/>
        <v/>
      </c>
      <c r="F19" s="5">
        <f t="shared" si="6"/>
        <v>5.73</v>
      </c>
      <c r="G19" s="5">
        <f t="shared" si="7"/>
        <v>5.53</v>
      </c>
      <c r="H19" s="5">
        <f>B19</f>
        <v>5.55</v>
      </c>
      <c r="I19" s="8">
        <f>(B19-G19)/(F19-G19)</f>
        <v>9.9999999999997785E-2</v>
      </c>
      <c r="J19" s="1">
        <f t="shared" si="1"/>
        <v>5.6029709770605685</v>
      </c>
      <c r="K19" s="1">
        <f t="shared" si="2"/>
        <v>5.6522747847809685</v>
      </c>
      <c r="L19" s="1">
        <f t="shared" si="0"/>
        <v>-4.9303807720399995E-2</v>
      </c>
    </row>
    <row r="20" spans="1:12" x14ac:dyDescent="0.25">
      <c r="J20" s="1">
        <f>2/13</f>
        <v>0.15384615384615385</v>
      </c>
      <c r="K20" s="1">
        <f>2/27</f>
        <v>7.407407407407407E-2</v>
      </c>
    </row>
    <row r="21" spans="1:12" x14ac:dyDescent="0.25">
      <c r="J21" t="s">
        <v>20</v>
      </c>
    </row>
    <row r="23" spans="1:12" x14ac:dyDescent="0.25">
      <c r="D23" s="2" t="s">
        <v>5</v>
      </c>
      <c r="E23" s="2" t="s">
        <v>4</v>
      </c>
    </row>
    <row r="24" spans="1:12" x14ac:dyDescent="0.25">
      <c r="D24">
        <f>SUM(D6:D19)</f>
        <v>0.12000000000000011</v>
      </c>
      <c r="E24">
        <f>SUM(E6:E19)</f>
        <v>-0.30000000000000071</v>
      </c>
    </row>
    <row r="29" spans="1:12" x14ac:dyDescent="0.25">
      <c r="D29" s="9" t="s">
        <v>2</v>
      </c>
      <c r="E29" s="10">
        <f>100-100/(1-D24/E24)</f>
        <v>28.571428571428541</v>
      </c>
      <c r="F29" s="11" t="s">
        <v>15</v>
      </c>
      <c r="G29" s="11"/>
      <c r="H29" s="11"/>
      <c r="I29" s="12">
        <f>AVERAGE(I17:I19)</f>
        <v>3.3333333333332597E-2</v>
      </c>
    </row>
    <row r="31" spans="1:12" x14ac:dyDescent="0.25">
      <c r="D31" s="9" t="s">
        <v>3</v>
      </c>
      <c r="E31" s="10">
        <v>31.81</v>
      </c>
      <c r="F31" s="11" t="s">
        <v>16</v>
      </c>
      <c r="G31" s="11"/>
      <c r="H31" s="11"/>
      <c r="I31" s="12">
        <v>0.17119999999999999</v>
      </c>
    </row>
  </sheetData>
  <mergeCells count="3">
    <mergeCell ref="C1:E1"/>
    <mergeCell ref="F1:I1"/>
    <mergeCell ref="J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(2)</vt:lpstr>
      <vt:lpstr>données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O</dc:creator>
  <cp:lastModifiedBy>Sébastien O</cp:lastModifiedBy>
  <dcterms:created xsi:type="dcterms:W3CDTF">2013-03-02T18:22:37Z</dcterms:created>
  <dcterms:modified xsi:type="dcterms:W3CDTF">2013-03-29T23:19:22Z</dcterms:modified>
</cp:coreProperties>
</file>